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сточ" sheetId="1" r:id="rId1"/>
    <sheet name="ассиг" sheetId="2" r:id="rId2"/>
    <sheet name="ведом" sheetId="3" r:id="rId3"/>
    <sheet name="транс" sheetId="4" r:id="rId4"/>
  </sheets>
  <definedNames/>
  <calcPr fullCalcOnLoad="1"/>
</workbook>
</file>

<file path=xl/sharedStrings.xml><?xml version="1.0" encoding="utf-8"?>
<sst xmlns="http://schemas.openxmlformats.org/spreadsheetml/2006/main" count="456" uniqueCount="169">
  <si>
    <t xml:space="preserve">                                              Приложение 1</t>
  </si>
  <si>
    <t>"Об отчете по исполнению</t>
  </si>
  <si>
    <t xml:space="preserve">Источники внутреннего финансирования дефицита </t>
  </si>
  <si>
    <t>В тыс. руб.</t>
  </si>
  <si>
    <t>Коды бюджетной классификации РФ</t>
  </si>
  <si>
    <t>Наименование кода источника финансирования</t>
  </si>
  <si>
    <t>Уточненные бюджетные назначения</t>
  </si>
  <si>
    <t>Исполнено</t>
  </si>
  <si>
    <t>01000000000000000</t>
  </si>
  <si>
    <t>Остатки средств бюджетов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</si>
  <si>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</si>
  <si>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</si>
  <si>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</si>
  <si>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</si>
  <si>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</si>
  <si>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поселений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</si>
  <si>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</si>
  <si>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</si>
  <si>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</si>
  <si>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</si>
  <si>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</si>
  <si>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</si>
  <si>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Всего внутренних заимствований</t>
  </si>
  <si>
    <t xml:space="preserve">                                              Приложение 2</t>
  </si>
  <si>
    <t>по разделам и подразделам классификации расходов бюджета</t>
  </si>
  <si>
    <t>Коды бюджетной классифика-ции РФ</t>
  </si>
  <si>
    <t>Наименование разделов и подразделов</t>
  </si>
  <si>
    <t>% исполнения к уточненным назначениям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</si>
  <si>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</si>
  <si>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</si>
  <si>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</si>
  <si>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</si>
  <si>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</si>
  <si>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Российссийской Федерации, высших исполнительных органов государственной власти  субъектов Российссийской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</si>
  <si>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</si>
  <si>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</si>
  <si>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</si>
  <si>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</si>
  <si>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</si>
  <si>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</si>
  <si>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</si>
  <si>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</si>
  <si>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</si>
  <si>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</si>
  <si>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</si>
  <si>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</si>
  <si>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</si>
  <si>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</si>
  <si>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</si>
  <si>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</si>
  <si>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</si>
  <si>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</si>
  <si>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1003</t>
  </si>
  <si>
    <t>Выплаты социального характера</t>
  </si>
  <si>
    <t>ИТОГО:</t>
  </si>
  <si>
    <t xml:space="preserve">                                              Приложение  3</t>
  </si>
  <si>
    <t>В руб.</t>
  </si>
  <si>
    <t>Документ, учреждение</t>
  </si>
  <si>
    <t>Вед.</t>
  </si>
  <si>
    <t>Разд.</t>
  </si>
  <si>
    <t>Ц.ст.</t>
  </si>
  <si>
    <t>Расх.</t>
  </si>
  <si>
    <t>% исполнения</t>
  </si>
  <si>
    <t>099</t>
  </si>
  <si>
    <t>0000</t>
  </si>
  <si>
    <t>0000000</t>
  </si>
  <si>
    <t>000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</si>
  <si>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</si>
  <si>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</si>
  <si>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</si>
  <si>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</si>
  <si>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</si>
  <si>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ЖИЛИЩНО-КОММУНАЛЬНОЕ ХОЗЯЙСТВО</t>
  </si>
  <si>
    <t>ВСЕГО:</t>
  </si>
  <si>
    <t xml:space="preserve">                                              Приложение 4</t>
  </si>
  <si>
    <t>Распределение</t>
  </si>
  <si>
    <t>№ п/п</t>
  </si>
  <si>
    <t>Муниципальные образования поселений</t>
  </si>
  <si>
    <t>1</t>
  </si>
  <si>
    <t>2</t>
  </si>
  <si>
    <t>Дотации на выравнивание бюджетной обеспеченности из районного бюджета бюджетам поселений</t>
  </si>
  <si>
    <t>Субвенции бюджетам на осуществлениепо первичного  воинского учета на территориях, где отсутствуют военные комиссариаты</t>
  </si>
  <si>
    <t>3</t>
  </si>
  <si>
    <t>ИТОГО</t>
  </si>
  <si>
    <t xml:space="preserve"> Благоустройство</t>
  </si>
  <si>
    <t xml:space="preserve">      КУЛЬТУРА , КИНЕМАТОГРАФИЯ,СРЕДСТВА МАССОВОЙ ИНФОРМАЦИИ</t>
  </si>
  <si>
    <t>0505</t>
  </si>
  <si>
    <t>Прочие расходы в области жилищно коммунального хозяйства</t>
  </si>
  <si>
    <t>0409</t>
  </si>
  <si>
    <t>0400</t>
  </si>
  <si>
    <t>Дорожное хозяйство (дорожные фонды)</t>
  </si>
  <si>
    <t>НАЦИОНАЛЬНАЯ ЭКОНОМИКА</t>
  </si>
  <si>
    <t>0111</t>
  </si>
  <si>
    <t>Резервные фонды</t>
  </si>
  <si>
    <t>Субвенции бюджетам поселений на выполнение передаваемых полномочий субъектов Российской Федерации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</si>
  <si>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</si>
  <si>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</si>
  <si>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</si>
  <si>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</si>
  <si>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</si>
  <si>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</si>
  <si>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1300000</t>
  </si>
  <si>
    <t>Уличное освещение</t>
  </si>
  <si>
    <t>Прочие мероприятия по благоустройству городских округов и поселений</t>
  </si>
  <si>
    <t>Хозяйственные группы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</si>
  <si>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</si>
  <si>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</si>
  <si>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Социальное обеспечение и иные выплаты населению</t>
  </si>
  <si>
    <t>300</t>
  </si>
  <si>
    <t>к постановлению Администрации Кировского сельсовета</t>
  </si>
  <si>
    <t xml:space="preserve">к постановлению Администрации Кировского сельсовета №  </t>
  </si>
  <si>
    <t>Ведомственная структура расходов бюджета  Кировского сельсовета</t>
  </si>
  <si>
    <t>межбюджетных трансфертов,из районного бюджета  бюджету  Кировского сельсовета</t>
  </si>
  <si>
    <t>540</t>
  </si>
  <si>
    <t>Утверждено по бюджету на  2015 год</t>
  </si>
  <si>
    <t>Исполнено за  2015 год</t>
  </si>
  <si>
    <t xml:space="preserve">  Учреждение: Администрация Кировского сельсовета</t>
  </si>
  <si>
    <t>Непрограммные направления деятельности органов местного самоуправления</t>
  </si>
  <si>
    <t>88 0 0000</t>
  </si>
  <si>
    <t xml:space="preserve">Обеспечение функционирования Главы муниципального образования </t>
  </si>
  <si>
    <t>Глава Кировского сельсовета</t>
  </si>
  <si>
    <t>88 1 8000</t>
  </si>
  <si>
    <t>88 1 8001</t>
  </si>
  <si>
    <t>Обеспечение функционирования Администрации Кировского сельсовета</t>
  </si>
  <si>
    <r>
      <t xml:space="preserve">Расходы и обеспечение деятельности </t>
    </r>
    <r>
      <rPr>
        <sz val="10"/>
        <color indexed="8"/>
        <rFont val="Arial"/>
        <family val="2"/>
      </rPr>
      <t xml:space="preserve">аппарата органов местного самоуправления Кировского сельсовета </t>
    </r>
  </si>
  <si>
    <t>88 3 0000</t>
  </si>
  <si>
    <t>88 3 8004</t>
  </si>
  <si>
    <t>Иные непрограммные мероприятия</t>
  </si>
  <si>
    <t>Формирование резервного фонда Администрации Кировского сельсовета</t>
  </si>
  <si>
    <t>88 8 0000</t>
  </si>
  <si>
    <t>88 8 8015</t>
  </si>
  <si>
    <t>Прочие общегосударственные расходы</t>
  </si>
  <si>
    <t>88 0 8888</t>
  </si>
  <si>
    <t>Осуществление первичного воинского учета на территориях, где отсутствуют военные комиссариаты</t>
  </si>
  <si>
    <t>88 8 5118</t>
  </si>
  <si>
    <t>Муниципальная программа «Пожарная безопасность  на 2015-2019гг.на территории Кировского сельсовета»</t>
  </si>
  <si>
    <t>Расходы и обеспечение деятельности (оказание услуг) муниципальных учреждений</t>
  </si>
  <si>
    <t>32 0 0000</t>
  </si>
  <si>
    <t>32 0 8008</t>
  </si>
  <si>
    <t xml:space="preserve">Межбюджетные трансферты, передаваемые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</si>
  <si>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Иные межбюджетные трансферты</t>
  </si>
  <si>
    <t>Целевая программа «Жилищно-коммунальное хозяйство населенных пунктов Кировского сельсовета»</t>
  </si>
  <si>
    <t>Расходы на обеспечение деятельности по благоустройству населенных пунктов</t>
  </si>
  <si>
    <t>33 0 0000</t>
  </si>
  <si>
    <t>33 1 0000</t>
  </si>
  <si>
    <t>33 1 8025</t>
  </si>
  <si>
    <t>33 4 0000</t>
  </si>
  <si>
    <t>33 4 8025</t>
  </si>
  <si>
    <t>Временное трудоустройство безработных граждан</t>
  </si>
  <si>
    <t>88 8 8022</t>
  </si>
  <si>
    <t xml:space="preserve">  Другие вопросы в области жилищно-коммунального хозяйства</t>
  </si>
  <si>
    <t>33 5 0000</t>
  </si>
  <si>
    <t>33 5 8008</t>
  </si>
  <si>
    <t>Муниципальная программа «Развитие культуры на территории Кировского сельсовета»</t>
  </si>
  <si>
    <t>31 0 0000</t>
  </si>
  <si>
    <t>31 0 8008</t>
  </si>
  <si>
    <t>1721604</t>
  </si>
  <si>
    <t>Утверждено межбюджетных трансфертов на 2015 год</t>
  </si>
  <si>
    <t>Исполнено за 2015 год</t>
  </si>
  <si>
    <t>Дотации бюджетам поселений на поддержку мер по обеспечению сбалансированности бюджетов</t>
  </si>
  <si>
    <t>4</t>
  </si>
  <si>
    <t xml:space="preserve"> бюджета Кировского сельсовета за 9 месяцев 2015 год</t>
  </si>
  <si>
    <t xml:space="preserve"> бюджета Кировского сельсовета за 9 месяцев 2015 г."</t>
  </si>
  <si>
    <t>от "  " октября 2015 года №</t>
  </si>
  <si>
    <t xml:space="preserve"> бюджета Кировкого сельсовета за 9 месяцев 2015 год"</t>
  </si>
  <si>
    <t>Распределение бюджетных ассигнований  бюджета Кировского сельсовета за 9 месяцев  2015 год</t>
  </si>
  <si>
    <t xml:space="preserve"> бюджета Кировского сельсовета за 9 месяцев 2015 года"</t>
  </si>
  <si>
    <t>за 9 месяцев 2015г</t>
  </si>
  <si>
    <t xml:space="preserve"> бюджета Кировского сельсовета за 9 месяцев2015г."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</si>
</sst>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10"/>
      <name val="Arial Cyr"/>
      <family val="0"/>
    </font>
    <font>
      <b/>
      <i/>
      <sz val="11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shrinkToFit="1"/>
    </xf>
    <xf numFmtId="4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shrinkToFit="1"/>
    </xf>
    <xf numFmtId="181" fontId="10" fillId="0" borderId="10" xfId="0" applyNumberFormat="1" applyFont="1" applyFill="1" applyBorder="1" applyAlignment="1">
      <alignment shrinkToFit="1"/>
    </xf>
    <xf numFmtId="2" fontId="10" fillId="0" borderId="10" xfId="0" applyNumberFormat="1" applyFont="1" applyFill="1" applyBorder="1" applyAlignment="1">
      <alignment/>
    </xf>
    <xf numFmtId="181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 horizontal="center" vertical="top" shrinkToFit="1"/>
    </xf>
    <xf numFmtId="0" fontId="4" fillId="0" borderId="10" xfId="0" applyFont="1" applyBorder="1" applyAlignment="1">
      <alignment horizontal="right"/>
    </xf>
    <xf numFmtId="181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2" fillId="0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left" wrapText="1"/>
    </xf>
    <xf numFmtId="180" fontId="10" fillId="0" borderId="13" xfId="0" applyNumberFormat="1" applyFon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80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center" shrinkToFit="1"/>
    </xf>
    <xf numFmtId="181" fontId="10" fillId="34" borderId="10" xfId="0" applyNumberFormat="1" applyFont="1" applyFill="1" applyBorder="1" applyAlignment="1">
      <alignment shrinkToFit="1"/>
    </xf>
    <xf numFmtId="2" fontId="10" fillId="34" borderId="10" xfId="0" applyNumberFormat="1" applyFont="1" applyFill="1" applyBorder="1" applyAlignment="1">
      <alignment/>
    </xf>
    <xf numFmtId="49" fontId="0" fillId="34" borderId="10" xfId="0" applyNumberFormat="1" applyFill="1" applyBorder="1" applyAlignment="1">
      <alignment horizontal="center" vertical="top" shrinkToFit="1"/>
    </xf>
    <xf numFmtId="18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81" fontId="0" fillId="34" borderId="10" xfId="0" applyNumberFormat="1" applyFill="1" applyBorder="1" applyAlignment="1">
      <alignment/>
    </xf>
    <xf numFmtId="0" fontId="15" fillId="34" borderId="10" xfId="0" applyFont="1" applyFill="1" applyBorder="1" applyAlignment="1">
      <alignment wrapText="1"/>
    </xf>
    <xf numFmtId="181" fontId="10" fillId="0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16" fillId="34" borderId="15" xfId="0" applyFont="1" applyFill="1" applyBorder="1" applyAlignment="1">
      <alignment wrapText="1"/>
    </xf>
    <xf numFmtId="49" fontId="0" fillId="33" borderId="10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7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13" fillId="0" borderId="16" xfId="0" applyNumberFormat="1" applyFont="1" applyFill="1" applyBorder="1" applyAlignment="1">
      <alignment/>
    </xf>
    <xf numFmtId="49" fontId="13" fillId="0" borderId="16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/>
    </xf>
    <xf numFmtId="0" fontId="9" fillId="0" borderId="17" xfId="0" applyNumberFormat="1" applyFont="1" applyBorder="1" applyAlignment="1">
      <alignment horizontal="left" wrapText="1"/>
    </xf>
    <xf numFmtId="181" fontId="10" fillId="0" borderId="18" xfId="0" applyNumberFormat="1" applyFont="1" applyFill="1" applyBorder="1" applyAlignment="1">
      <alignment horizontal="right" shrinkToFit="1"/>
    </xf>
    <xf numFmtId="2" fontId="10" fillId="0" borderId="1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0" fontId="16" fillId="0" borderId="15" xfId="0" applyFont="1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7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9" fillId="0" borderId="17" xfId="0" applyFont="1" applyBorder="1" applyAlignment="1">
      <alignment horizontal="left" wrapText="1"/>
    </xf>
    <xf numFmtId="180" fontId="10" fillId="0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8.7109375" style="0" customWidth="1"/>
    <col min="2" max="2" width="56.28125" style="0" customWidth="1"/>
    <col min="3" max="3" width="12.57421875" style="0" customWidth="1"/>
    <col min="4" max="4" width="10.8515625" style="0" customWidth="1"/>
  </cols>
  <sheetData>
    <row r="1" spans="2:3" ht="12.75">
      <c r="B1" s="130" t="s">
        <v>0</v>
      </c>
      <c r="C1" s="130"/>
    </row>
    <row r="2" spans="2:5" ht="12.75">
      <c r="B2" s="130" t="s">
        <v>110</v>
      </c>
      <c r="C2" s="130"/>
      <c r="D2" s="106"/>
      <c r="E2" s="106"/>
    </row>
    <row r="3" spans="2:3" ht="12.75">
      <c r="B3" s="130" t="s">
        <v>1</v>
      </c>
      <c r="C3" s="130"/>
    </row>
    <row r="4" spans="2:3" ht="12.75">
      <c r="B4" s="130" t="s">
        <v>162</v>
      </c>
      <c r="C4" s="130"/>
    </row>
    <row r="5" spans="2:3" ht="12.75">
      <c r="B5" s="130" t="s">
        <v>163</v>
      </c>
      <c r="C5" s="130"/>
    </row>
    <row r="6" spans="2:3" ht="12.75">
      <c r="B6" s="1"/>
      <c r="C6" s="1"/>
    </row>
    <row r="7" spans="1:3" ht="15">
      <c r="A7" s="131" t="s">
        <v>2</v>
      </c>
      <c r="B7" s="131"/>
      <c r="C7" s="131"/>
    </row>
    <row r="8" spans="1:3" ht="15">
      <c r="A8" s="131" t="s">
        <v>161</v>
      </c>
      <c r="B8" s="131"/>
      <c r="C8" s="131"/>
    </row>
    <row r="9" spans="1:4" ht="15">
      <c r="A9" s="131"/>
      <c r="B9" s="131"/>
      <c r="C9" s="131"/>
      <c r="D9" s="3" t="s">
        <v>3</v>
      </c>
    </row>
    <row r="10" spans="1:4" ht="36">
      <c r="A10" s="4" t="s">
        <v>4</v>
      </c>
      <c r="B10" s="5" t="s">
        <v>5</v>
      </c>
      <c r="C10" s="5" t="s">
        <v>6</v>
      </c>
      <c r="D10" s="6" t="s">
        <v>7</v>
      </c>
    </row>
    <row r="11" spans="1:4" ht="12.75">
      <c r="A11" s="7" t="s">
        <v>8</v>
      </c>
      <c r="B11" s="8" t="s">
        <v>9</v>
      </c>
      <c r="C11" s="9">
        <f>C15-C12</f>
        <v>167.5</v>
      </c>
      <c r="D11" s="9">
        <f>D15-D12</f>
        <v>-44.19999999999982</v>
      </c>
    </row>
    <row r="12" spans="1:4" ht="12.75">
      <c r="A12" s="10" t="s">
        <v>10</v>
      </c>
      <c r="B12" s="11" t="s">
        <v>11</v>
      </c>
      <c r="C12" s="12">
        <v>5936.6</v>
      </c>
      <c r="D12" s="12">
        <v>2835.5</v>
      </c>
    </row>
    <row r="13" spans="1:4" ht="12.75">
      <c r="A13" s="10" t="s">
        <v>12</v>
      </c>
      <c r="B13" s="13" t="s">
        <v>13</v>
      </c>
      <c r="C13" s="12">
        <v>5936.6</v>
      </c>
      <c r="D13" s="12">
        <v>2835.5</v>
      </c>
    </row>
    <row r="14" spans="1:4" ht="12.75">
      <c r="A14" s="10" t="s">
        <v>14</v>
      </c>
      <c r="B14" s="13" t="s">
        <v>15</v>
      </c>
      <c r="C14" s="12">
        <v>5936.6</v>
      </c>
      <c r="D14" s="12">
        <v>2835.5</v>
      </c>
    </row>
    <row r="15" spans="1:4" ht="12.75">
      <c r="A15" s="10" t="s">
        <v>16</v>
      </c>
      <c r="B15" s="11" t="s">
        <v>17</v>
      </c>
      <c r="C15" s="12">
        <v>6104.1</v>
      </c>
      <c r="D15" s="12">
        <v>2791.3</v>
      </c>
    </row>
    <row r="16" spans="1:4" ht="12.75">
      <c r="A16" s="10" t="s">
        <v>18</v>
      </c>
      <c r="B16" s="13" t="s">
        <v>19</v>
      </c>
      <c r="C16" s="12">
        <v>6104.1</v>
      </c>
      <c r="D16" s="12">
        <f>D15</f>
        <v>2791.3</v>
      </c>
    </row>
    <row r="17" spans="1:4" ht="12.75">
      <c r="A17" s="10" t="s">
        <v>20</v>
      </c>
      <c r="B17" s="13" t="s">
        <v>21</v>
      </c>
      <c r="C17" s="12">
        <v>6104.1</v>
      </c>
      <c r="D17" s="12">
        <f>D16</f>
        <v>2791.3</v>
      </c>
    </row>
    <row r="18" spans="1:4" ht="12.75">
      <c r="A18" s="10"/>
      <c r="B18" s="14" t="s">
        <v>22</v>
      </c>
      <c r="C18" s="15">
        <f>SUM(C11)</f>
        <v>167.5</v>
      </c>
      <c r="D18" s="15">
        <f>SUM(D11)</f>
        <v>-44.19999999999982</v>
      </c>
    </row>
  </sheetData>
  <sheetProtection/>
  <mergeCells count="8"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F37" sqref="F37"/>
    </sheetView>
  </sheetViews>
  <sheetFormatPr defaultColWidth="9.140625" defaultRowHeight="12.75"/>
  <cols>
    <col min="2" max="2" width="72.28125" style="0" customWidth="1"/>
    <col min="3" max="3" width="11.421875" style="0" customWidth="1"/>
    <col min="4" max="4" width="11.8515625" style="0" customWidth="1"/>
    <col min="5" max="5" width="12.00390625" style="0" customWidth="1"/>
  </cols>
  <sheetData>
    <row r="1" spans="2:5" ht="12.75">
      <c r="B1" s="130" t="s">
        <v>23</v>
      </c>
      <c r="C1" s="130"/>
      <c r="D1" s="130"/>
      <c r="E1" s="130"/>
    </row>
    <row r="2" spans="2:5" ht="12.75">
      <c r="B2" s="130" t="s">
        <v>109</v>
      </c>
      <c r="C2" s="130"/>
      <c r="D2" s="130"/>
      <c r="E2" s="130"/>
    </row>
    <row r="3" spans="2:5" ht="12.75">
      <c r="B3" s="130" t="s">
        <v>1</v>
      </c>
      <c r="C3" s="130"/>
      <c r="D3" s="130"/>
      <c r="E3" s="130"/>
    </row>
    <row r="4" spans="2:5" ht="12.75">
      <c r="B4" s="130" t="s">
        <v>164</v>
      </c>
      <c r="C4" s="130"/>
      <c r="D4" s="130"/>
      <c r="E4" s="130"/>
    </row>
    <row r="5" spans="2:5" ht="12.75">
      <c r="B5" s="130" t="s">
        <v>163</v>
      </c>
      <c r="C5" s="130"/>
      <c r="D5" s="130"/>
      <c r="E5" s="130"/>
    </row>
    <row r="6" ht="12.75">
      <c r="B6" s="16"/>
    </row>
    <row r="7" spans="1:5" ht="15">
      <c r="A7" s="131" t="s">
        <v>165</v>
      </c>
      <c r="B7" s="131"/>
      <c r="C7" s="131"/>
      <c r="D7" s="131"/>
      <c r="E7" s="131"/>
    </row>
    <row r="8" spans="1:5" ht="15">
      <c r="A8" s="131" t="s">
        <v>24</v>
      </c>
      <c r="B8" s="131"/>
      <c r="C8" s="131"/>
      <c r="D8" s="131"/>
      <c r="E8" s="131"/>
    </row>
    <row r="9" spans="1:5" ht="15">
      <c r="A9" s="2"/>
      <c r="B9" s="2"/>
      <c r="E9" s="17" t="s">
        <v>3</v>
      </c>
    </row>
    <row r="10" spans="1:5" ht="142.5" customHeight="1">
      <c r="A10" s="18" t="s">
        <v>25</v>
      </c>
      <c r="B10" s="5" t="s">
        <v>26</v>
      </c>
      <c r="C10" s="19" t="s">
        <v>6</v>
      </c>
      <c r="D10" s="19" t="s">
        <v>7</v>
      </c>
      <c r="E10" s="19" t="s">
        <v>27</v>
      </c>
    </row>
    <row r="11" spans="1:5" ht="12.75">
      <c r="A11" s="20" t="s">
        <v>28</v>
      </c>
      <c r="B11" s="15" t="s">
        <v>29</v>
      </c>
      <c r="C11" s="21">
        <f>SUM(C12:C15)</f>
        <v>1242</v>
      </c>
      <c r="D11" s="21">
        <f>SUM(D12:D15)</f>
        <v>885</v>
      </c>
      <c r="E11" s="22">
        <f>D11/C11*100</f>
        <v>71.25603864734299</v>
      </c>
    </row>
    <row r="12" spans="1:5" ht="25.5">
      <c r="A12" s="23" t="s">
        <v>30</v>
      </c>
      <c r="B12" s="24" t="s">
        <v>31</v>
      </c>
      <c r="C12" s="25">
        <v>346.3</v>
      </c>
      <c r="D12" s="12">
        <v>259.2</v>
      </c>
      <c r="E12" s="22">
        <f>D12/C12*100</f>
        <v>74.84839734334392</v>
      </c>
    </row>
    <row r="13" spans="1:5" ht="38.25">
      <c r="A13" s="10" t="s">
        <v>32</v>
      </c>
      <c r="B13" s="26" t="s">
        <v>33</v>
      </c>
      <c r="C13" s="12">
        <v>888.4</v>
      </c>
      <c r="D13" s="12">
        <v>623.5</v>
      </c>
      <c r="E13" s="22">
        <f>D13/C13*100</f>
        <v>70.18235029266097</v>
      </c>
    </row>
    <row r="14" spans="1:5" ht="12.75">
      <c r="A14" s="10" t="s">
        <v>92</v>
      </c>
      <c r="B14" s="26" t="s">
        <v>93</v>
      </c>
      <c r="C14" s="12">
        <v>5</v>
      </c>
      <c r="D14" s="12"/>
      <c r="E14" s="22">
        <f>D14/C14*100</f>
        <v>0</v>
      </c>
    </row>
    <row r="15" spans="1:5" ht="12.75" customHeight="1">
      <c r="A15" s="10" t="s">
        <v>34</v>
      </c>
      <c r="B15" s="26" t="s">
        <v>35</v>
      </c>
      <c r="C15" s="27">
        <v>2.3</v>
      </c>
      <c r="D15" s="27">
        <v>2.3</v>
      </c>
      <c r="E15" s="22">
        <f>D15/C15*100</f>
        <v>100</v>
      </c>
    </row>
    <row r="16" spans="1:5" ht="12.75" customHeight="1">
      <c r="A16" s="10"/>
      <c r="B16" s="26"/>
      <c r="C16" s="12"/>
      <c r="D16" s="12"/>
      <c r="E16" s="22"/>
    </row>
    <row r="17" spans="1:5" ht="12.75" customHeight="1">
      <c r="A17" s="7" t="s">
        <v>36</v>
      </c>
      <c r="B17" s="28" t="s">
        <v>37</v>
      </c>
      <c r="C17" s="21">
        <f>C18</f>
        <v>74.7</v>
      </c>
      <c r="D17" s="21">
        <f>D18</f>
        <v>34.8</v>
      </c>
      <c r="E17" s="22">
        <f>D17/C17*100</f>
        <v>46.5863453815261</v>
      </c>
    </row>
    <row r="18" spans="1:5" ht="12.75" customHeight="1">
      <c r="A18" s="10" t="s">
        <v>38</v>
      </c>
      <c r="B18" s="29" t="s">
        <v>39</v>
      </c>
      <c r="C18" s="12">
        <v>74.7</v>
      </c>
      <c r="D18" s="12">
        <v>34.8</v>
      </c>
      <c r="E18" s="22">
        <f>D18/C18*100</f>
        <v>46.5863453815261</v>
      </c>
    </row>
    <row r="19" spans="1:5" ht="6.75" customHeight="1">
      <c r="A19" s="10"/>
      <c r="B19" s="26"/>
      <c r="C19" s="12"/>
      <c r="D19" s="12"/>
      <c r="E19" s="22"/>
    </row>
    <row r="20" spans="1:5" ht="15.75" customHeight="1">
      <c r="A20" s="30" t="s">
        <v>40</v>
      </c>
      <c r="B20" s="14" t="s">
        <v>41</v>
      </c>
      <c r="C20" s="21">
        <f>C21</f>
        <v>1075.6</v>
      </c>
      <c r="D20" s="21">
        <f>D21</f>
        <v>762.6</v>
      </c>
      <c r="E20" s="22">
        <f>E21</f>
        <v>70.89996281145407</v>
      </c>
    </row>
    <row r="21" spans="1:5" ht="12.75">
      <c r="A21" s="10" t="s">
        <v>42</v>
      </c>
      <c r="B21" s="26" t="s">
        <v>43</v>
      </c>
      <c r="C21" s="12">
        <v>1075.6</v>
      </c>
      <c r="D21" s="12">
        <v>762.6</v>
      </c>
      <c r="E21" s="22">
        <f aca="true" t="shared" si="0" ref="E21:E33">D21/C21*100</f>
        <v>70.89996281145407</v>
      </c>
    </row>
    <row r="22" spans="1:5" ht="12.75" customHeight="1">
      <c r="A22" s="10"/>
      <c r="B22" s="26"/>
      <c r="C22" s="12"/>
      <c r="D22" s="12"/>
      <c r="E22" s="22"/>
    </row>
    <row r="23" spans="1:5" ht="12.75" customHeight="1">
      <c r="A23" s="87" t="s">
        <v>89</v>
      </c>
      <c r="B23" s="88" t="s">
        <v>91</v>
      </c>
      <c r="C23" s="89">
        <f>C24</f>
        <v>926.9</v>
      </c>
      <c r="D23" s="89">
        <f>D24</f>
        <v>736.7</v>
      </c>
      <c r="E23" s="22">
        <f t="shared" si="0"/>
        <v>79.4799870536196</v>
      </c>
    </row>
    <row r="24" spans="1:5" ht="12.75" customHeight="1">
      <c r="A24" s="10" t="s">
        <v>88</v>
      </c>
      <c r="B24" s="26" t="s">
        <v>90</v>
      </c>
      <c r="C24" s="12">
        <v>926.9</v>
      </c>
      <c r="D24" s="12">
        <v>736.7</v>
      </c>
      <c r="E24" s="22">
        <f t="shared" si="0"/>
        <v>79.4799870536196</v>
      </c>
    </row>
    <row r="25" spans="1:5" ht="12.75" customHeight="1">
      <c r="A25" s="10"/>
      <c r="B25" s="26"/>
      <c r="C25" s="12"/>
      <c r="D25" s="12"/>
      <c r="E25" s="22"/>
    </row>
    <row r="26" spans="1:5" ht="17.25" customHeight="1">
      <c r="A26" s="7" t="s">
        <v>44</v>
      </c>
      <c r="B26" s="31" t="s">
        <v>45</v>
      </c>
      <c r="C26" s="32">
        <f>C27+C28</f>
        <v>338.8</v>
      </c>
      <c r="D26" s="32">
        <f>D27+D28</f>
        <v>257</v>
      </c>
      <c r="E26" s="22">
        <f t="shared" si="0"/>
        <v>75.85596221959858</v>
      </c>
    </row>
    <row r="27" spans="1:5" ht="17.25" customHeight="1">
      <c r="A27" s="23" t="s">
        <v>46</v>
      </c>
      <c r="B27" s="24" t="s">
        <v>47</v>
      </c>
      <c r="C27" s="33">
        <v>53.8</v>
      </c>
      <c r="D27" s="33">
        <v>38</v>
      </c>
      <c r="E27" s="22">
        <f t="shared" si="0"/>
        <v>70.63197026022306</v>
      </c>
    </row>
    <row r="28" spans="1:5" ht="18" customHeight="1">
      <c r="A28" s="86" t="s">
        <v>86</v>
      </c>
      <c r="B28" s="34" t="s">
        <v>87</v>
      </c>
      <c r="C28" s="12">
        <v>285</v>
      </c>
      <c r="D28" s="12">
        <v>219</v>
      </c>
      <c r="E28" s="22">
        <f t="shared" si="0"/>
        <v>76.84210526315789</v>
      </c>
    </row>
    <row r="29" spans="1:5" ht="16.5" customHeight="1">
      <c r="A29" s="30" t="s">
        <v>48</v>
      </c>
      <c r="B29" s="14" t="s">
        <v>49</v>
      </c>
      <c r="C29" s="21">
        <f>C30</f>
        <v>2437.4</v>
      </c>
      <c r="D29" s="21">
        <f>SUM(D30:D30)</f>
        <v>1561.1</v>
      </c>
      <c r="E29" s="22">
        <f t="shared" si="0"/>
        <v>64.04775580536636</v>
      </c>
    </row>
    <row r="30" spans="1:5" ht="12.75">
      <c r="A30" s="10" t="s">
        <v>50</v>
      </c>
      <c r="B30" s="26" t="s">
        <v>51</v>
      </c>
      <c r="C30" s="12">
        <v>2437.4</v>
      </c>
      <c r="D30" s="12">
        <v>1561.1</v>
      </c>
      <c r="E30" s="22">
        <f t="shared" si="0"/>
        <v>64.04775580536636</v>
      </c>
    </row>
    <row r="31" spans="1:5" ht="12.75">
      <c r="A31" s="7" t="s">
        <v>52</v>
      </c>
      <c r="B31" s="31" t="s">
        <v>53</v>
      </c>
      <c r="C31" s="21">
        <f>C32</f>
        <v>8.6</v>
      </c>
      <c r="D31" s="21">
        <f>D32</f>
        <v>8.6</v>
      </c>
      <c r="E31" s="22">
        <f t="shared" si="0"/>
        <v>100</v>
      </c>
    </row>
    <row r="32" spans="1:5" ht="12.75">
      <c r="A32" s="10" t="s">
        <v>52</v>
      </c>
      <c r="B32" s="24" t="s">
        <v>53</v>
      </c>
      <c r="C32" s="12">
        <v>8.6</v>
      </c>
      <c r="D32" s="12">
        <v>8.6</v>
      </c>
      <c r="E32" s="22">
        <f t="shared" si="0"/>
        <v>100</v>
      </c>
    </row>
    <row r="33" spans="1:5" ht="12.75">
      <c r="A33" s="10"/>
      <c r="B33" s="21" t="s">
        <v>54</v>
      </c>
      <c r="C33" s="32">
        <f>SUM(C11+C20+C26+C29+C17+C31+C23)</f>
        <v>6104</v>
      </c>
      <c r="D33" s="32">
        <f>SUM(D11+D20+D26+D29+D17+D31+D23)</f>
        <v>4245.8</v>
      </c>
      <c r="E33" s="22">
        <f t="shared" si="0"/>
        <v>69.55766710353866</v>
      </c>
    </row>
    <row r="34" ht="12.75">
      <c r="A34" s="35"/>
    </row>
    <row r="35" ht="12.75">
      <c r="A35" s="35"/>
    </row>
    <row r="36" ht="12.75">
      <c r="A36" s="35"/>
    </row>
    <row r="37" ht="12.75">
      <c r="A37" s="35"/>
    </row>
    <row r="38" ht="12.75">
      <c r="A38" s="35"/>
    </row>
  </sheetData>
  <sheetProtection/>
  <mergeCells count="7">
    <mergeCell ref="B5:E5"/>
    <mergeCell ref="A7:E7"/>
    <mergeCell ref="A8:E8"/>
    <mergeCell ref="B1:E1"/>
    <mergeCell ref="B2:E2"/>
    <mergeCell ref="B3:E3"/>
    <mergeCell ref="B4:E4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64">
      <selection activeCell="G57" sqref="G57"/>
    </sheetView>
  </sheetViews>
  <sheetFormatPr defaultColWidth="9.140625" defaultRowHeight="12.75"/>
  <cols>
    <col min="1" max="1" width="71.7109375" style="0" customWidth="1"/>
    <col min="5" max="5" width="8.7109375" style="0" customWidth="1"/>
    <col min="6" max="6" width="14.7109375" style="0" customWidth="1"/>
    <col min="7" max="7" width="14.57421875" style="0" customWidth="1"/>
    <col min="8" max="8" width="13.421875" style="0" customWidth="1"/>
  </cols>
  <sheetData>
    <row r="1" spans="1:8" ht="12.75">
      <c r="A1" s="130" t="s">
        <v>55</v>
      </c>
      <c r="B1" s="130"/>
      <c r="C1" s="130"/>
      <c r="D1" s="130"/>
      <c r="E1" s="130"/>
      <c r="F1" s="130"/>
      <c r="G1" s="130"/>
      <c r="H1" s="130"/>
    </row>
    <row r="2" spans="1:8" ht="12.75">
      <c r="A2" s="1"/>
      <c r="B2" s="130"/>
      <c r="C2" s="130"/>
      <c r="D2" s="130"/>
      <c r="E2" s="130" t="s">
        <v>109</v>
      </c>
      <c r="F2" s="130"/>
      <c r="G2" s="130"/>
      <c r="H2" s="130"/>
    </row>
    <row r="3" spans="1:8" ht="12.75">
      <c r="A3" s="1"/>
      <c r="B3" s="130" t="s">
        <v>1</v>
      </c>
      <c r="C3" s="130"/>
      <c r="D3" s="130"/>
      <c r="E3" s="130"/>
      <c r="F3" s="130"/>
      <c r="G3" s="130"/>
      <c r="H3" s="130"/>
    </row>
    <row r="4" spans="1:8" ht="12.75">
      <c r="A4" s="1"/>
      <c r="B4" s="130" t="s">
        <v>168</v>
      </c>
      <c r="C4" s="130"/>
      <c r="D4" s="130"/>
      <c r="E4" s="130"/>
      <c r="F4" s="130"/>
      <c r="G4" s="130"/>
      <c r="H4" s="130"/>
    </row>
    <row r="5" spans="1:8" ht="12.75">
      <c r="A5" s="16"/>
      <c r="B5" s="130"/>
      <c r="C5" s="130"/>
      <c r="D5" s="130"/>
      <c r="E5" s="130" t="s">
        <v>163</v>
      </c>
      <c r="F5" s="130"/>
      <c r="G5" s="130"/>
      <c r="H5" s="130"/>
    </row>
    <row r="7" spans="1:8" ht="15">
      <c r="A7" s="131" t="s">
        <v>111</v>
      </c>
      <c r="B7" s="131"/>
      <c r="C7" s="131"/>
      <c r="D7" s="131"/>
      <c r="E7" s="131"/>
      <c r="F7" s="131"/>
      <c r="G7" s="131"/>
      <c r="H7" s="131"/>
    </row>
    <row r="8" spans="1:8" ht="15">
      <c r="A8" s="131" t="s">
        <v>167</v>
      </c>
      <c r="B8" s="131"/>
      <c r="C8" s="131"/>
      <c r="D8" s="131"/>
      <c r="E8" s="131"/>
      <c r="F8" s="131"/>
      <c r="G8" s="131"/>
      <c r="H8" s="131"/>
    </row>
    <row r="9" ht="12.75">
      <c r="H9" s="1" t="s">
        <v>56</v>
      </c>
    </row>
    <row r="10" spans="1:8" ht="38.25">
      <c r="A10" s="36" t="s">
        <v>57</v>
      </c>
      <c r="B10" s="36" t="s">
        <v>58</v>
      </c>
      <c r="C10" s="36" t="s">
        <v>59</v>
      </c>
      <c r="D10" s="36" t="s">
        <v>60</v>
      </c>
      <c r="E10" s="36" t="s">
        <v>61</v>
      </c>
      <c r="F10" s="36" t="s">
        <v>114</v>
      </c>
      <c r="G10" s="37" t="s">
        <v>115</v>
      </c>
      <c r="H10" s="12" t="s">
        <v>62</v>
      </c>
    </row>
    <row r="11" spans="1:8" ht="20.25" customHeight="1">
      <c r="A11" s="38" t="s">
        <v>116</v>
      </c>
      <c r="B11" s="39" t="s">
        <v>63</v>
      </c>
      <c r="C11" s="39" t="s">
        <v>64</v>
      </c>
      <c r="D11" s="39" t="s">
        <v>65</v>
      </c>
      <c r="E11" s="39" t="s">
        <v>66</v>
      </c>
      <c r="F11" s="40">
        <f>F12+F35+F42+F48+F52+F70+F76</f>
        <v>6104</v>
      </c>
      <c r="G11" s="40">
        <f>G12+G35+G42+G48+G52+G70+G76</f>
        <v>4245.799999999999</v>
      </c>
      <c r="H11" s="40">
        <f>G11/F11*100</f>
        <v>69.55766710353866</v>
      </c>
    </row>
    <row r="12" spans="1:8" s="83" customFormat="1" ht="19.5" customHeight="1">
      <c r="A12" s="41" t="s">
        <v>67</v>
      </c>
      <c r="B12" s="42" t="s">
        <v>63</v>
      </c>
      <c r="C12" s="42" t="s">
        <v>28</v>
      </c>
      <c r="D12" s="42" t="s">
        <v>65</v>
      </c>
      <c r="E12" s="42" t="s">
        <v>66</v>
      </c>
      <c r="F12" s="43">
        <f>F13+F18+F25+F30</f>
        <v>1242</v>
      </c>
      <c r="G12" s="43">
        <f>G13+G18+G25+G30</f>
        <v>885</v>
      </c>
      <c r="H12" s="44">
        <f>G12/F12*100</f>
        <v>71.25603864734299</v>
      </c>
    </row>
    <row r="13" spans="1:8" ht="25.5">
      <c r="A13" s="77" t="s">
        <v>68</v>
      </c>
      <c r="B13" s="78" t="s">
        <v>63</v>
      </c>
      <c r="C13" s="78" t="s">
        <v>30</v>
      </c>
      <c r="D13" s="78" t="s">
        <v>65</v>
      </c>
      <c r="E13" s="78" t="s">
        <v>66</v>
      </c>
      <c r="F13" s="79">
        <f>F14</f>
        <v>346.3</v>
      </c>
      <c r="G13" s="79">
        <f>G14</f>
        <v>259.2</v>
      </c>
      <c r="H13" s="80">
        <f>G13/F13*100</f>
        <v>74.84839734334392</v>
      </c>
    </row>
    <row r="14" spans="1:8" s="83" customFormat="1" ht="17.25" customHeight="1" thickBot="1">
      <c r="A14" s="97" t="s">
        <v>117</v>
      </c>
      <c r="B14" s="42" t="s">
        <v>63</v>
      </c>
      <c r="C14" s="42" t="s">
        <v>30</v>
      </c>
      <c r="D14" s="42" t="s">
        <v>118</v>
      </c>
      <c r="E14" s="42" t="s">
        <v>66</v>
      </c>
      <c r="F14" s="43">
        <v>346.3</v>
      </c>
      <c r="G14" s="43">
        <v>259.2</v>
      </c>
      <c r="H14" s="44">
        <f aca="true" t="shared" si="0" ref="H14:H71">G14/F14*100</f>
        <v>74.84839734334392</v>
      </c>
    </row>
    <row r="15" spans="1:8" s="83" customFormat="1" ht="17.25" customHeight="1" thickBot="1">
      <c r="A15" s="117" t="s">
        <v>119</v>
      </c>
      <c r="B15" s="42" t="s">
        <v>63</v>
      </c>
      <c r="C15" s="42" t="s">
        <v>30</v>
      </c>
      <c r="D15" s="118" t="s">
        <v>121</v>
      </c>
      <c r="E15" s="42" t="s">
        <v>66</v>
      </c>
      <c r="F15" s="43">
        <v>346.3</v>
      </c>
      <c r="G15" s="43">
        <v>259.2</v>
      </c>
      <c r="H15" s="44">
        <f t="shared" si="0"/>
        <v>74.84839734334392</v>
      </c>
    </row>
    <row r="16" spans="1:8" s="83" customFormat="1" ht="17.25" customHeight="1" thickBot="1">
      <c r="A16" s="98" t="s">
        <v>120</v>
      </c>
      <c r="B16" s="42" t="s">
        <v>63</v>
      </c>
      <c r="C16" s="42" t="s">
        <v>30</v>
      </c>
      <c r="D16" s="119" t="s">
        <v>122</v>
      </c>
      <c r="E16" s="42" t="s">
        <v>66</v>
      </c>
      <c r="F16" s="43">
        <v>346.3</v>
      </c>
      <c r="G16" s="43">
        <v>259.2</v>
      </c>
      <c r="H16" s="44">
        <f t="shared" si="0"/>
        <v>74.84839734334392</v>
      </c>
    </row>
    <row r="17" spans="1:8" s="83" customFormat="1" ht="35.25" customHeight="1">
      <c r="A17" s="95" t="s">
        <v>96</v>
      </c>
      <c r="B17" s="42" t="s">
        <v>63</v>
      </c>
      <c r="C17" s="42" t="s">
        <v>30</v>
      </c>
      <c r="D17" s="42" t="s">
        <v>122</v>
      </c>
      <c r="E17" s="42" t="s">
        <v>95</v>
      </c>
      <c r="F17" s="43">
        <v>346.3</v>
      </c>
      <c r="G17" s="43">
        <v>259.2</v>
      </c>
      <c r="H17" s="44">
        <f t="shared" si="0"/>
        <v>74.84839734334392</v>
      </c>
    </row>
    <row r="18" spans="1:8" ht="38.25">
      <c r="A18" s="77" t="s">
        <v>69</v>
      </c>
      <c r="B18" s="78" t="s">
        <v>63</v>
      </c>
      <c r="C18" s="78" t="s">
        <v>32</v>
      </c>
      <c r="D18" s="78" t="s">
        <v>65</v>
      </c>
      <c r="E18" s="78" t="s">
        <v>66</v>
      </c>
      <c r="F18" s="79">
        <f>F19</f>
        <v>888.4</v>
      </c>
      <c r="G18" s="79">
        <f>G19</f>
        <v>623.5</v>
      </c>
      <c r="H18" s="80">
        <f>G18/F18*100</f>
        <v>70.18235029266097</v>
      </c>
    </row>
    <row r="19" spans="1:8" ht="27" customHeight="1" thickBot="1">
      <c r="A19" s="97" t="s">
        <v>117</v>
      </c>
      <c r="B19" s="42" t="s">
        <v>63</v>
      </c>
      <c r="C19" s="42" t="s">
        <v>32</v>
      </c>
      <c r="D19" s="42" t="s">
        <v>118</v>
      </c>
      <c r="E19" s="42" t="s">
        <v>66</v>
      </c>
      <c r="F19" s="43">
        <v>888.4</v>
      </c>
      <c r="G19" s="45">
        <f>G20</f>
        <v>623.5</v>
      </c>
      <c r="H19" s="44">
        <f>G19/F19*100</f>
        <v>70.18235029266097</v>
      </c>
    </row>
    <row r="20" spans="1:8" ht="15" customHeight="1" thickBot="1">
      <c r="A20" s="117" t="s">
        <v>123</v>
      </c>
      <c r="B20" s="42" t="s">
        <v>63</v>
      </c>
      <c r="C20" s="42" t="s">
        <v>32</v>
      </c>
      <c r="D20" s="118" t="s">
        <v>125</v>
      </c>
      <c r="E20" s="42" t="s">
        <v>66</v>
      </c>
      <c r="F20" s="43">
        <v>888.4</v>
      </c>
      <c r="G20" s="45">
        <f>G21</f>
        <v>623.5</v>
      </c>
      <c r="H20" s="44">
        <f t="shared" si="0"/>
        <v>70.18235029266097</v>
      </c>
    </row>
    <row r="21" spans="1:8" ht="30.75" customHeight="1" thickBot="1">
      <c r="A21" s="120" t="s">
        <v>124</v>
      </c>
      <c r="B21" s="42" t="s">
        <v>63</v>
      </c>
      <c r="C21" s="42" t="s">
        <v>32</v>
      </c>
      <c r="D21" s="119" t="s">
        <v>126</v>
      </c>
      <c r="E21" s="42" t="s">
        <v>66</v>
      </c>
      <c r="F21" s="43">
        <f>F22+F23+F24</f>
        <v>888.4</v>
      </c>
      <c r="G21" s="43">
        <f>G22+G23+G24</f>
        <v>623.5</v>
      </c>
      <c r="H21" s="44">
        <f t="shared" si="0"/>
        <v>70.18235029266097</v>
      </c>
    </row>
    <row r="22" spans="1:8" ht="41.25" customHeight="1" thickBot="1">
      <c r="A22" s="96" t="s">
        <v>96</v>
      </c>
      <c r="B22" s="42" t="s">
        <v>63</v>
      </c>
      <c r="C22" s="42" t="s">
        <v>32</v>
      </c>
      <c r="D22" s="119" t="s">
        <v>126</v>
      </c>
      <c r="E22" s="42" t="s">
        <v>95</v>
      </c>
      <c r="F22" s="43">
        <v>462.5</v>
      </c>
      <c r="G22" s="45">
        <v>327.5</v>
      </c>
      <c r="H22" s="44">
        <f t="shared" si="0"/>
        <v>70.8108108108108</v>
      </c>
    </row>
    <row r="23" spans="1:8" ht="15" customHeight="1" thickBot="1">
      <c r="A23" s="97" t="s">
        <v>99</v>
      </c>
      <c r="B23" s="42" t="s">
        <v>63</v>
      </c>
      <c r="C23" s="42" t="s">
        <v>32</v>
      </c>
      <c r="D23" s="119" t="s">
        <v>126</v>
      </c>
      <c r="E23" s="42" t="s">
        <v>97</v>
      </c>
      <c r="F23" s="43">
        <v>386.1</v>
      </c>
      <c r="G23" s="45">
        <v>272</v>
      </c>
      <c r="H23" s="44">
        <f t="shared" si="0"/>
        <v>70.44807044807044</v>
      </c>
    </row>
    <row r="24" spans="1:8" ht="15" customHeight="1" thickBot="1">
      <c r="A24" s="97" t="s">
        <v>100</v>
      </c>
      <c r="B24" s="42" t="s">
        <v>63</v>
      </c>
      <c r="C24" s="42" t="s">
        <v>32</v>
      </c>
      <c r="D24" s="119" t="s">
        <v>126</v>
      </c>
      <c r="E24" s="42" t="s">
        <v>98</v>
      </c>
      <c r="F24" s="43">
        <v>39.8</v>
      </c>
      <c r="G24" s="45">
        <v>24</v>
      </c>
      <c r="H24" s="44">
        <f t="shared" si="0"/>
        <v>60.30150753768845</v>
      </c>
    </row>
    <row r="25" spans="1:8" ht="15" customHeight="1" thickBot="1">
      <c r="A25" s="99" t="s">
        <v>93</v>
      </c>
      <c r="B25" s="78" t="s">
        <v>63</v>
      </c>
      <c r="C25" s="78" t="s">
        <v>92</v>
      </c>
      <c r="D25" s="78" t="s">
        <v>65</v>
      </c>
      <c r="E25" s="78" t="s">
        <v>66</v>
      </c>
      <c r="F25" s="79">
        <f>F26</f>
        <v>5</v>
      </c>
      <c r="G25" s="90">
        <f>G26</f>
        <v>0</v>
      </c>
      <c r="H25" s="80">
        <f t="shared" si="0"/>
        <v>0</v>
      </c>
    </row>
    <row r="26" spans="1:8" ht="15" customHeight="1" thickBot="1">
      <c r="A26" s="98" t="s">
        <v>117</v>
      </c>
      <c r="B26" s="42" t="s">
        <v>63</v>
      </c>
      <c r="C26" s="42" t="s">
        <v>92</v>
      </c>
      <c r="D26" s="42" t="s">
        <v>101</v>
      </c>
      <c r="E26" s="42" t="s">
        <v>66</v>
      </c>
      <c r="F26" s="43">
        <v>5</v>
      </c>
      <c r="G26" s="45"/>
      <c r="H26" s="44">
        <f t="shared" si="0"/>
        <v>0</v>
      </c>
    </row>
    <row r="27" spans="1:8" ht="15" customHeight="1" thickBot="1">
      <c r="A27" s="98" t="s">
        <v>127</v>
      </c>
      <c r="B27" s="42" t="s">
        <v>63</v>
      </c>
      <c r="C27" s="42" t="s">
        <v>92</v>
      </c>
      <c r="D27" s="42" t="s">
        <v>118</v>
      </c>
      <c r="E27" s="42" t="s">
        <v>66</v>
      </c>
      <c r="F27" s="43">
        <v>5</v>
      </c>
      <c r="G27" s="45"/>
      <c r="H27" s="44">
        <f t="shared" si="0"/>
        <v>0</v>
      </c>
    </row>
    <row r="28" spans="1:8" ht="15" customHeight="1" thickBot="1">
      <c r="A28" s="98" t="s">
        <v>128</v>
      </c>
      <c r="B28" s="42" t="s">
        <v>63</v>
      </c>
      <c r="C28" s="42" t="s">
        <v>92</v>
      </c>
      <c r="D28" s="42" t="s">
        <v>130</v>
      </c>
      <c r="E28" s="42" t="s">
        <v>66</v>
      </c>
      <c r="F28" s="43">
        <v>5</v>
      </c>
      <c r="G28" s="45"/>
      <c r="H28" s="44">
        <f t="shared" si="0"/>
        <v>0</v>
      </c>
    </row>
    <row r="29" spans="1:8" ht="29.25" customHeight="1" thickBot="1">
      <c r="A29" s="98" t="s">
        <v>99</v>
      </c>
      <c r="B29" s="42" t="s">
        <v>63</v>
      </c>
      <c r="C29" s="42" t="s">
        <v>92</v>
      </c>
      <c r="D29" s="42" t="s">
        <v>130</v>
      </c>
      <c r="E29" s="42" t="s">
        <v>97</v>
      </c>
      <c r="F29" s="43">
        <v>5</v>
      </c>
      <c r="G29" s="45"/>
      <c r="H29" s="44">
        <f t="shared" si="0"/>
        <v>0</v>
      </c>
    </row>
    <row r="30" spans="1:8" ht="18" customHeight="1" thickBot="1">
      <c r="A30" s="77" t="s">
        <v>70</v>
      </c>
      <c r="B30" s="78" t="s">
        <v>63</v>
      </c>
      <c r="C30" s="78" t="s">
        <v>34</v>
      </c>
      <c r="D30" s="78" t="s">
        <v>65</v>
      </c>
      <c r="E30" s="78" t="s">
        <v>66</v>
      </c>
      <c r="F30" s="79">
        <f>F32</f>
        <v>2.3</v>
      </c>
      <c r="G30" s="79">
        <v>2.3</v>
      </c>
      <c r="H30" s="80">
        <f t="shared" si="0"/>
        <v>100</v>
      </c>
    </row>
    <row r="31" spans="1:8" s="83" customFormat="1" ht="12.75" customHeight="1" thickBot="1">
      <c r="A31" s="117" t="s">
        <v>35</v>
      </c>
      <c r="B31" s="42" t="s">
        <v>63</v>
      </c>
      <c r="C31" s="42" t="s">
        <v>34</v>
      </c>
      <c r="D31" s="42" t="s">
        <v>65</v>
      </c>
      <c r="E31" s="42" t="s">
        <v>66</v>
      </c>
      <c r="F31" s="43">
        <f>F32</f>
        <v>2.3</v>
      </c>
      <c r="G31" s="43">
        <v>2.3</v>
      </c>
      <c r="H31" s="44">
        <f t="shared" si="0"/>
        <v>100</v>
      </c>
    </row>
    <row r="32" spans="1:8" ht="13.5" thickBot="1">
      <c r="A32" s="98" t="s">
        <v>117</v>
      </c>
      <c r="B32" s="42" t="s">
        <v>63</v>
      </c>
      <c r="C32" s="42" t="s">
        <v>34</v>
      </c>
      <c r="D32" s="42" t="s">
        <v>118</v>
      </c>
      <c r="E32" s="42" t="s">
        <v>66</v>
      </c>
      <c r="F32" s="43">
        <v>2.3</v>
      </c>
      <c r="G32" s="43">
        <v>2.3</v>
      </c>
      <c r="H32" s="44">
        <f t="shared" si="0"/>
        <v>100</v>
      </c>
    </row>
    <row r="33" spans="1:8" ht="13.5" thickBot="1">
      <c r="A33" s="98" t="s">
        <v>131</v>
      </c>
      <c r="B33" s="42" t="s">
        <v>63</v>
      </c>
      <c r="C33" s="42" t="s">
        <v>34</v>
      </c>
      <c r="D33" s="42" t="s">
        <v>132</v>
      </c>
      <c r="E33" s="42" t="s">
        <v>66</v>
      </c>
      <c r="F33" s="43">
        <v>2.3</v>
      </c>
      <c r="G33" s="43">
        <v>2.3</v>
      </c>
      <c r="H33" s="44">
        <f t="shared" si="0"/>
        <v>100</v>
      </c>
    </row>
    <row r="34" spans="1:8" ht="13.5" thickBot="1">
      <c r="A34" s="98" t="s">
        <v>100</v>
      </c>
      <c r="B34" s="42" t="s">
        <v>63</v>
      </c>
      <c r="C34" s="42" t="s">
        <v>34</v>
      </c>
      <c r="D34" s="42" t="s">
        <v>132</v>
      </c>
      <c r="E34" s="42" t="s">
        <v>98</v>
      </c>
      <c r="F34" s="43">
        <v>2.3</v>
      </c>
      <c r="G34" s="43">
        <v>2.3</v>
      </c>
      <c r="H34" s="44">
        <f t="shared" si="0"/>
        <v>100</v>
      </c>
    </row>
    <row r="35" spans="1:8" ht="13.5" thickBot="1">
      <c r="A35" s="99" t="s">
        <v>37</v>
      </c>
      <c r="B35" s="78" t="s">
        <v>63</v>
      </c>
      <c r="C35" s="81" t="s">
        <v>36</v>
      </c>
      <c r="D35" s="81" t="s">
        <v>65</v>
      </c>
      <c r="E35" s="81" t="s">
        <v>66</v>
      </c>
      <c r="F35" s="79">
        <f>F36</f>
        <v>74.7</v>
      </c>
      <c r="G35" s="79">
        <f>G36</f>
        <v>34.8</v>
      </c>
      <c r="H35" s="80">
        <f t="shared" si="0"/>
        <v>46.5863453815261</v>
      </c>
    </row>
    <row r="36" spans="1:8" ht="13.5" thickBot="1">
      <c r="A36" s="98" t="s">
        <v>39</v>
      </c>
      <c r="B36" s="42" t="s">
        <v>63</v>
      </c>
      <c r="C36" s="46" t="s">
        <v>38</v>
      </c>
      <c r="D36" s="46" t="s">
        <v>65</v>
      </c>
      <c r="E36" s="46" t="s">
        <v>66</v>
      </c>
      <c r="F36" s="43">
        <f>F37</f>
        <v>74.7</v>
      </c>
      <c r="G36" s="43">
        <f>G37</f>
        <v>34.8</v>
      </c>
      <c r="H36" s="44">
        <f t="shared" si="0"/>
        <v>46.5863453815261</v>
      </c>
    </row>
    <row r="37" spans="1:8" ht="13.5" thickBot="1">
      <c r="A37" s="98" t="s">
        <v>117</v>
      </c>
      <c r="B37" s="42" t="s">
        <v>63</v>
      </c>
      <c r="C37" s="100" t="s">
        <v>38</v>
      </c>
      <c r="D37" s="101" t="s">
        <v>118</v>
      </c>
      <c r="E37" s="46" t="s">
        <v>66</v>
      </c>
      <c r="F37" s="43">
        <f>F40+F41</f>
        <v>74.7</v>
      </c>
      <c r="G37" s="43">
        <f>G40+G41</f>
        <v>34.8</v>
      </c>
      <c r="H37" s="44">
        <f t="shared" si="0"/>
        <v>46.5863453815261</v>
      </c>
    </row>
    <row r="38" spans="1:8" ht="13.5" thickBot="1">
      <c r="A38" s="98" t="s">
        <v>127</v>
      </c>
      <c r="B38" s="42" t="s">
        <v>63</v>
      </c>
      <c r="C38" s="100" t="s">
        <v>38</v>
      </c>
      <c r="D38" s="101" t="s">
        <v>129</v>
      </c>
      <c r="E38" s="46" t="s">
        <v>66</v>
      </c>
      <c r="F38" s="43">
        <f>F39</f>
        <v>74.7</v>
      </c>
      <c r="G38" s="43">
        <f>G39</f>
        <v>34.8</v>
      </c>
      <c r="H38" s="44"/>
    </row>
    <row r="39" spans="1:8" ht="26.25" thickBot="1">
      <c r="A39" s="98" t="s">
        <v>133</v>
      </c>
      <c r="B39" s="42" t="s">
        <v>63</v>
      </c>
      <c r="C39" s="100" t="s">
        <v>38</v>
      </c>
      <c r="D39" s="102" t="s">
        <v>134</v>
      </c>
      <c r="E39" s="46" t="s">
        <v>66</v>
      </c>
      <c r="F39" s="43">
        <f>F37</f>
        <v>74.7</v>
      </c>
      <c r="G39" s="43">
        <f>G37</f>
        <v>34.8</v>
      </c>
      <c r="H39" s="44"/>
    </row>
    <row r="40" spans="1:8" ht="38.25">
      <c r="A40" s="96" t="s">
        <v>96</v>
      </c>
      <c r="B40" s="42" t="s">
        <v>63</v>
      </c>
      <c r="C40" s="46" t="s">
        <v>38</v>
      </c>
      <c r="D40" s="101" t="s">
        <v>134</v>
      </c>
      <c r="E40" s="46" t="s">
        <v>95</v>
      </c>
      <c r="F40" s="43">
        <v>63.7</v>
      </c>
      <c r="G40" s="43">
        <v>31.8</v>
      </c>
      <c r="H40" s="44">
        <f t="shared" si="0"/>
        <v>49.92150706436421</v>
      </c>
    </row>
    <row r="41" spans="1:8" ht="12.75">
      <c r="A41" s="97" t="s">
        <v>99</v>
      </c>
      <c r="B41" s="42" t="s">
        <v>63</v>
      </c>
      <c r="C41" s="46" t="s">
        <v>38</v>
      </c>
      <c r="D41" s="101" t="s">
        <v>134</v>
      </c>
      <c r="E41" s="46" t="s">
        <v>97</v>
      </c>
      <c r="F41" s="43">
        <v>11</v>
      </c>
      <c r="G41" s="43">
        <v>3</v>
      </c>
      <c r="H41" s="44">
        <f t="shared" si="0"/>
        <v>27.27272727272727</v>
      </c>
    </row>
    <row r="42" spans="1:8" ht="25.5">
      <c r="A42" s="77" t="s">
        <v>71</v>
      </c>
      <c r="B42" s="78" t="s">
        <v>63</v>
      </c>
      <c r="C42" s="78" t="s">
        <v>40</v>
      </c>
      <c r="D42" s="78" t="s">
        <v>65</v>
      </c>
      <c r="E42" s="78" t="s">
        <v>66</v>
      </c>
      <c r="F42" s="79">
        <f aca="true" t="shared" si="1" ref="F42:G44">F43</f>
        <v>1075.6</v>
      </c>
      <c r="G42" s="79">
        <f t="shared" si="1"/>
        <v>762.6</v>
      </c>
      <c r="H42" s="80">
        <f t="shared" si="0"/>
        <v>70.89996281145407</v>
      </c>
    </row>
    <row r="43" spans="1:8" s="83" customFormat="1" ht="13.5" thickBot="1">
      <c r="A43" s="84" t="s">
        <v>43</v>
      </c>
      <c r="B43" s="42" t="s">
        <v>63</v>
      </c>
      <c r="C43" s="42" t="s">
        <v>42</v>
      </c>
      <c r="D43" s="42" t="s">
        <v>65</v>
      </c>
      <c r="E43" s="42" t="s">
        <v>66</v>
      </c>
      <c r="F43" s="43">
        <f t="shared" si="1"/>
        <v>1075.6</v>
      </c>
      <c r="G43" s="43">
        <f t="shared" si="1"/>
        <v>762.6</v>
      </c>
      <c r="H43" s="44">
        <f t="shared" si="0"/>
        <v>70.89996281145407</v>
      </c>
    </row>
    <row r="44" spans="1:8" s="83" customFormat="1" ht="26.25" thickBot="1">
      <c r="A44" s="121" t="s">
        <v>135</v>
      </c>
      <c r="B44" s="42" t="s">
        <v>63</v>
      </c>
      <c r="C44" s="42" t="s">
        <v>42</v>
      </c>
      <c r="D44" s="42" t="s">
        <v>137</v>
      </c>
      <c r="E44" s="42" t="s">
        <v>66</v>
      </c>
      <c r="F44" s="43">
        <f t="shared" si="1"/>
        <v>1075.6</v>
      </c>
      <c r="G44" s="82">
        <f t="shared" si="1"/>
        <v>762.6</v>
      </c>
      <c r="H44" s="44">
        <f t="shared" si="0"/>
        <v>70.89996281145407</v>
      </c>
    </row>
    <row r="45" spans="1:8" ht="27" customHeight="1" thickBot="1">
      <c r="A45" s="120" t="s">
        <v>136</v>
      </c>
      <c r="B45" s="42" t="s">
        <v>63</v>
      </c>
      <c r="C45" s="42" t="s">
        <v>42</v>
      </c>
      <c r="D45" s="42" t="s">
        <v>138</v>
      </c>
      <c r="E45" s="42" t="s">
        <v>66</v>
      </c>
      <c r="F45" s="43">
        <f>F46+F47</f>
        <v>1075.6</v>
      </c>
      <c r="G45" s="43">
        <f>G46+G47</f>
        <v>762.6</v>
      </c>
      <c r="H45" s="44">
        <f t="shared" si="0"/>
        <v>70.89996281145407</v>
      </c>
    </row>
    <row r="46" spans="1:8" ht="24" customHeight="1">
      <c r="A46" s="96" t="s">
        <v>96</v>
      </c>
      <c r="B46" s="42" t="s">
        <v>63</v>
      </c>
      <c r="C46" s="42" t="s">
        <v>42</v>
      </c>
      <c r="D46" s="42" t="s">
        <v>138</v>
      </c>
      <c r="E46" s="42" t="s">
        <v>95</v>
      </c>
      <c r="F46" s="43">
        <v>992.8</v>
      </c>
      <c r="G46" s="45">
        <v>706.9</v>
      </c>
      <c r="H46" s="44">
        <f t="shared" si="0"/>
        <v>71.20265914585012</v>
      </c>
    </row>
    <row r="47" spans="1:8" ht="17.25" customHeight="1">
      <c r="A47" s="97" t="s">
        <v>99</v>
      </c>
      <c r="B47" s="42" t="s">
        <v>63</v>
      </c>
      <c r="C47" s="42" t="s">
        <v>42</v>
      </c>
      <c r="D47" s="42" t="s">
        <v>138</v>
      </c>
      <c r="E47" s="42" t="s">
        <v>97</v>
      </c>
      <c r="F47" s="43">
        <v>82.8</v>
      </c>
      <c r="G47" s="45">
        <v>55.7</v>
      </c>
      <c r="H47" s="44">
        <f t="shared" si="0"/>
        <v>67.27053140096619</v>
      </c>
    </row>
    <row r="48" spans="1:8" ht="17.25" customHeight="1">
      <c r="A48" s="91" t="s">
        <v>91</v>
      </c>
      <c r="B48" s="78" t="s">
        <v>63</v>
      </c>
      <c r="C48" s="78" t="s">
        <v>89</v>
      </c>
      <c r="D48" s="78" t="s">
        <v>65</v>
      </c>
      <c r="E48" s="78" t="s">
        <v>66</v>
      </c>
      <c r="F48" s="79">
        <f>F49</f>
        <v>926.9</v>
      </c>
      <c r="G48" s="90">
        <f>G49</f>
        <v>736.7</v>
      </c>
      <c r="H48" s="80">
        <f t="shared" si="0"/>
        <v>79.4799870536196</v>
      </c>
    </row>
    <row r="49" spans="1:8" s="83" customFormat="1" ht="17.25" customHeight="1" thickBot="1">
      <c r="A49" s="26" t="s">
        <v>90</v>
      </c>
      <c r="B49" s="42" t="s">
        <v>63</v>
      </c>
      <c r="C49" s="42" t="s">
        <v>88</v>
      </c>
      <c r="D49" s="42" t="s">
        <v>65</v>
      </c>
      <c r="E49" s="42" t="s">
        <v>66</v>
      </c>
      <c r="F49" s="43">
        <v>926.9</v>
      </c>
      <c r="G49" s="45">
        <v>736.7</v>
      </c>
      <c r="H49" s="44">
        <f t="shared" si="0"/>
        <v>79.4799870536196</v>
      </c>
    </row>
    <row r="50" spans="1:8" ht="36.75" customHeight="1" thickBot="1">
      <c r="A50" s="122" t="s">
        <v>139</v>
      </c>
      <c r="B50" s="42" t="s">
        <v>63</v>
      </c>
      <c r="C50" s="42" t="s">
        <v>88</v>
      </c>
      <c r="D50" s="111">
        <v>1608050</v>
      </c>
      <c r="E50" s="42" t="s">
        <v>66</v>
      </c>
      <c r="F50" s="43">
        <v>926.9</v>
      </c>
      <c r="G50" s="45">
        <v>736.7</v>
      </c>
      <c r="H50" s="44">
        <f t="shared" si="0"/>
        <v>79.4799870536196</v>
      </c>
    </row>
    <row r="51" spans="1:8" ht="17.25" customHeight="1" thickBot="1">
      <c r="A51" s="123" t="s">
        <v>140</v>
      </c>
      <c r="B51" s="42" t="s">
        <v>63</v>
      </c>
      <c r="C51" s="42" t="s">
        <v>88</v>
      </c>
      <c r="D51" s="105">
        <v>1608050</v>
      </c>
      <c r="E51" s="42" t="s">
        <v>113</v>
      </c>
      <c r="F51" s="43">
        <v>926.9</v>
      </c>
      <c r="G51" s="45">
        <v>736.7</v>
      </c>
      <c r="H51" s="44">
        <f t="shared" si="0"/>
        <v>79.4799870536196</v>
      </c>
    </row>
    <row r="52" spans="1:8" ht="17.25" customHeight="1">
      <c r="A52" s="77" t="s">
        <v>72</v>
      </c>
      <c r="B52" s="78" t="s">
        <v>63</v>
      </c>
      <c r="C52" s="78" t="s">
        <v>44</v>
      </c>
      <c r="D52" s="78" t="s">
        <v>65</v>
      </c>
      <c r="E52" s="78" t="s">
        <v>66</v>
      </c>
      <c r="F52" s="79">
        <f>F53+F65</f>
        <v>339</v>
      </c>
      <c r="G52" s="79">
        <f>G53+G65</f>
        <v>257.2</v>
      </c>
      <c r="H52" s="80">
        <f t="shared" si="0"/>
        <v>75.87020648967552</v>
      </c>
    </row>
    <row r="53" spans="1:8" s="83" customFormat="1" ht="17.25" customHeight="1" thickBot="1">
      <c r="A53" s="85" t="s">
        <v>84</v>
      </c>
      <c r="B53" s="42" t="s">
        <v>63</v>
      </c>
      <c r="C53" s="42" t="s">
        <v>46</v>
      </c>
      <c r="D53" s="42" t="s">
        <v>65</v>
      </c>
      <c r="E53" s="42" t="s">
        <v>66</v>
      </c>
      <c r="F53" s="43">
        <v>54</v>
      </c>
      <c r="G53" s="43">
        <v>38.2</v>
      </c>
      <c r="H53" s="44">
        <f t="shared" si="0"/>
        <v>70.74074074074075</v>
      </c>
    </row>
    <row r="54" spans="1:8" ht="26.25" thickBot="1">
      <c r="A54" s="124" t="s">
        <v>141</v>
      </c>
      <c r="B54" s="42" t="s">
        <v>63</v>
      </c>
      <c r="C54" s="42" t="s">
        <v>46</v>
      </c>
      <c r="D54" s="42" t="s">
        <v>143</v>
      </c>
      <c r="E54" s="42" t="s">
        <v>66</v>
      </c>
      <c r="F54" s="43">
        <v>33.7</v>
      </c>
      <c r="G54" s="43">
        <v>27</v>
      </c>
      <c r="H54" s="44">
        <f t="shared" si="0"/>
        <v>80.11869436201779</v>
      </c>
    </row>
    <row r="55" spans="1:8" ht="13.5" thickBot="1">
      <c r="A55" s="125" t="s">
        <v>102</v>
      </c>
      <c r="B55" s="42" t="s">
        <v>63</v>
      </c>
      <c r="C55" s="42" t="s">
        <v>46</v>
      </c>
      <c r="D55" s="42" t="s">
        <v>144</v>
      </c>
      <c r="E55" s="42" t="s">
        <v>66</v>
      </c>
      <c r="F55" s="43">
        <v>12.4</v>
      </c>
      <c r="G55" s="45">
        <v>12</v>
      </c>
      <c r="H55" s="44">
        <f t="shared" si="0"/>
        <v>96.77419354838709</v>
      </c>
    </row>
    <row r="56" spans="1:8" ht="13.5" thickBot="1">
      <c r="A56" s="125" t="s">
        <v>142</v>
      </c>
      <c r="B56" s="42" t="s">
        <v>63</v>
      </c>
      <c r="C56" s="42" t="s">
        <v>46</v>
      </c>
      <c r="D56" s="42" t="s">
        <v>145</v>
      </c>
      <c r="E56" s="42" t="s">
        <v>66</v>
      </c>
      <c r="F56" s="43">
        <v>10</v>
      </c>
      <c r="G56" s="45">
        <v>10</v>
      </c>
      <c r="H56" s="44">
        <f t="shared" si="0"/>
        <v>100</v>
      </c>
    </row>
    <row r="57" spans="1:8" ht="13.5" thickBot="1">
      <c r="A57" s="94" t="s">
        <v>99</v>
      </c>
      <c r="B57" s="42" t="s">
        <v>63</v>
      </c>
      <c r="C57" s="42" t="s">
        <v>46</v>
      </c>
      <c r="D57" s="42" t="s">
        <v>145</v>
      </c>
      <c r="E57" s="42" t="s">
        <v>97</v>
      </c>
      <c r="F57" s="43">
        <v>11.3</v>
      </c>
      <c r="G57" s="45">
        <v>5</v>
      </c>
      <c r="H57" s="44">
        <f t="shared" si="0"/>
        <v>44.24778761061947</v>
      </c>
    </row>
    <row r="58" spans="1:8" ht="13.5" thickBot="1">
      <c r="A58" s="121" t="s">
        <v>103</v>
      </c>
      <c r="B58" s="42" t="s">
        <v>63</v>
      </c>
      <c r="C58" s="42" t="s">
        <v>46</v>
      </c>
      <c r="D58" s="42" t="s">
        <v>146</v>
      </c>
      <c r="E58" s="42" t="s">
        <v>66</v>
      </c>
      <c r="F58" s="43">
        <v>21.3</v>
      </c>
      <c r="G58" s="45">
        <v>15</v>
      </c>
      <c r="H58" s="44">
        <f t="shared" si="0"/>
        <v>70.4225352112676</v>
      </c>
    </row>
    <row r="59" spans="1:8" ht="13.5" thickBot="1">
      <c r="A59" s="125" t="s">
        <v>142</v>
      </c>
      <c r="B59" s="42" t="s">
        <v>63</v>
      </c>
      <c r="C59" s="42" t="s">
        <v>46</v>
      </c>
      <c r="D59" s="42" t="s">
        <v>147</v>
      </c>
      <c r="E59" s="42" t="s">
        <v>66</v>
      </c>
      <c r="F59" s="43">
        <v>31.3</v>
      </c>
      <c r="G59" s="45">
        <v>25</v>
      </c>
      <c r="H59" s="44">
        <f t="shared" si="0"/>
        <v>79.87220447284345</v>
      </c>
    </row>
    <row r="60" spans="1:8" ht="13.5" thickBot="1">
      <c r="A60" s="97" t="s">
        <v>99</v>
      </c>
      <c r="B60" s="42" t="s">
        <v>63</v>
      </c>
      <c r="C60" s="42" t="s">
        <v>46</v>
      </c>
      <c r="D60" s="42" t="s">
        <v>147</v>
      </c>
      <c r="E60" s="42" t="s">
        <v>97</v>
      </c>
      <c r="F60" s="43">
        <v>15</v>
      </c>
      <c r="G60" s="45">
        <v>15</v>
      </c>
      <c r="H60" s="44">
        <f t="shared" si="0"/>
        <v>100</v>
      </c>
    </row>
    <row r="61" spans="1:8" ht="13.5" thickBot="1">
      <c r="A61" s="117" t="s">
        <v>117</v>
      </c>
      <c r="B61" s="42" t="s">
        <v>63</v>
      </c>
      <c r="C61" s="42" t="s">
        <v>46</v>
      </c>
      <c r="D61" s="42" t="s">
        <v>118</v>
      </c>
      <c r="E61" s="42" t="s">
        <v>66</v>
      </c>
      <c r="F61" s="43">
        <v>10</v>
      </c>
      <c r="G61" s="45">
        <v>1</v>
      </c>
      <c r="H61" s="44">
        <f t="shared" si="0"/>
        <v>10</v>
      </c>
    </row>
    <row r="62" spans="1:8" ht="13.5" thickBot="1">
      <c r="A62" s="98" t="s">
        <v>127</v>
      </c>
      <c r="B62" s="42" t="s">
        <v>63</v>
      </c>
      <c r="C62" s="42" t="s">
        <v>46</v>
      </c>
      <c r="D62" s="42" t="s">
        <v>129</v>
      </c>
      <c r="E62" s="42" t="s">
        <v>66</v>
      </c>
      <c r="F62" s="43">
        <v>10</v>
      </c>
      <c r="G62" s="45">
        <v>1.01</v>
      </c>
      <c r="H62" s="44">
        <f t="shared" si="0"/>
        <v>10.100000000000001</v>
      </c>
    </row>
    <row r="63" spans="1:8" ht="13.5" thickBot="1">
      <c r="A63" s="126" t="s">
        <v>148</v>
      </c>
      <c r="B63" s="42" t="s">
        <v>63</v>
      </c>
      <c r="C63" s="42" t="s">
        <v>46</v>
      </c>
      <c r="D63" s="42" t="s">
        <v>149</v>
      </c>
      <c r="E63" s="42" t="s">
        <v>97</v>
      </c>
      <c r="F63" s="43">
        <v>10</v>
      </c>
      <c r="G63" s="45">
        <v>1</v>
      </c>
      <c r="H63" s="44">
        <f t="shared" si="0"/>
        <v>10</v>
      </c>
    </row>
    <row r="64" spans="1:8" ht="13.5" thickBot="1">
      <c r="A64" s="103" t="s">
        <v>103</v>
      </c>
      <c r="B64" s="42" t="s">
        <v>63</v>
      </c>
      <c r="C64" s="42" t="s">
        <v>46</v>
      </c>
      <c r="D64" s="42" t="s">
        <v>149</v>
      </c>
      <c r="E64" s="42" t="s">
        <v>97</v>
      </c>
      <c r="F64" s="43">
        <v>10</v>
      </c>
      <c r="G64" s="45">
        <v>1</v>
      </c>
      <c r="H64" s="44">
        <f t="shared" si="0"/>
        <v>10</v>
      </c>
    </row>
    <row r="65" spans="1:8" ht="13.5" thickBot="1">
      <c r="A65" s="127" t="s">
        <v>150</v>
      </c>
      <c r="B65" s="42" t="s">
        <v>63</v>
      </c>
      <c r="C65" s="42" t="s">
        <v>86</v>
      </c>
      <c r="D65" s="42" t="s">
        <v>65</v>
      </c>
      <c r="E65" s="42" t="s">
        <v>66</v>
      </c>
      <c r="F65" s="43">
        <v>285</v>
      </c>
      <c r="G65" s="45">
        <v>219</v>
      </c>
      <c r="H65" s="44">
        <f t="shared" si="0"/>
        <v>76.84210526315789</v>
      </c>
    </row>
    <row r="66" spans="1:8" ht="26.25" thickBot="1">
      <c r="A66" s="126" t="s">
        <v>141</v>
      </c>
      <c r="B66" s="42" t="s">
        <v>63</v>
      </c>
      <c r="C66" s="42" t="s">
        <v>86</v>
      </c>
      <c r="D66" s="42" t="s">
        <v>143</v>
      </c>
      <c r="E66" s="42" t="s">
        <v>66</v>
      </c>
      <c r="F66" s="43">
        <v>285</v>
      </c>
      <c r="G66" s="45">
        <v>219</v>
      </c>
      <c r="H66" s="44">
        <f t="shared" si="0"/>
        <v>76.84210526315789</v>
      </c>
    </row>
    <row r="67" spans="1:8" ht="13.5" thickBot="1">
      <c r="A67" s="98" t="s">
        <v>104</v>
      </c>
      <c r="B67" s="42" t="s">
        <v>63</v>
      </c>
      <c r="C67" s="42" t="s">
        <v>86</v>
      </c>
      <c r="D67" s="42" t="s">
        <v>151</v>
      </c>
      <c r="E67" s="42" t="s">
        <v>66</v>
      </c>
      <c r="F67" s="43">
        <v>285</v>
      </c>
      <c r="G67" s="43">
        <v>219</v>
      </c>
      <c r="H67" s="44">
        <f t="shared" si="0"/>
        <v>76.84210526315789</v>
      </c>
    </row>
    <row r="68" spans="1:8" ht="26.25" thickBot="1">
      <c r="A68" s="120" t="s">
        <v>136</v>
      </c>
      <c r="B68" s="42" t="s">
        <v>63</v>
      </c>
      <c r="C68" s="42" t="s">
        <v>86</v>
      </c>
      <c r="D68" s="42" t="s">
        <v>152</v>
      </c>
      <c r="E68" s="42" t="s">
        <v>66</v>
      </c>
      <c r="F68" s="43">
        <v>285</v>
      </c>
      <c r="G68" s="45">
        <v>219</v>
      </c>
      <c r="H68" s="44">
        <f t="shared" si="0"/>
        <v>76.84210526315789</v>
      </c>
    </row>
    <row r="69" spans="1:8" ht="39" thickBot="1">
      <c r="A69" s="98" t="s">
        <v>96</v>
      </c>
      <c r="B69" s="42" t="s">
        <v>63</v>
      </c>
      <c r="C69" s="42" t="s">
        <v>86</v>
      </c>
      <c r="D69" s="42" t="s">
        <v>152</v>
      </c>
      <c r="E69" s="42" t="s">
        <v>95</v>
      </c>
      <c r="F69" s="43">
        <v>285</v>
      </c>
      <c r="G69" s="45">
        <v>219</v>
      </c>
      <c r="H69" s="44">
        <f t="shared" si="0"/>
        <v>76.84210526315789</v>
      </c>
    </row>
    <row r="70" spans="1:8" ht="12.75">
      <c r="A70" s="77" t="s">
        <v>85</v>
      </c>
      <c r="B70" s="78" t="s">
        <v>63</v>
      </c>
      <c r="C70" s="78" t="s">
        <v>48</v>
      </c>
      <c r="D70" s="78" t="s">
        <v>65</v>
      </c>
      <c r="E70" s="78" t="s">
        <v>66</v>
      </c>
      <c r="F70" s="79">
        <f aca="true" t="shared" si="2" ref="F70:G72">F71</f>
        <v>2437.4</v>
      </c>
      <c r="G70" s="79">
        <f t="shared" si="2"/>
        <v>1561.1</v>
      </c>
      <c r="H70" s="80">
        <f t="shared" si="0"/>
        <v>64.04775580536636</v>
      </c>
    </row>
    <row r="71" spans="1:8" ht="13.5" thickBot="1">
      <c r="A71" s="34" t="s">
        <v>51</v>
      </c>
      <c r="B71" s="42" t="s">
        <v>63</v>
      </c>
      <c r="C71" s="42" t="s">
        <v>50</v>
      </c>
      <c r="D71" s="42" t="s">
        <v>65</v>
      </c>
      <c r="E71" s="42" t="s">
        <v>66</v>
      </c>
      <c r="F71" s="43">
        <f t="shared" si="2"/>
        <v>2437.4</v>
      </c>
      <c r="G71" s="43">
        <f t="shared" si="2"/>
        <v>1561.1</v>
      </c>
      <c r="H71" s="44">
        <f t="shared" si="0"/>
        <v>64.04775580536636</v>
      </c>
    </row>
    <row r="72" spans="1:8" ht="26.25" thickBot="1">
      <c r="A72" s="117" t="s">
        <v>153</v>
      </c>
      <c r="B72" s="42" t="s">
        <v>63</v>
      </c>
      <c r="C72" s="42" t="s">
        <v>50</v>
      </c>
      <c r="D72" s="42" t="s">
        <v>154</v>
      </c>
      <c r="E72" s="42" t="s">
        <v>66</v>
      </c>
      <c r="F72" s="43">
        <f t="shared" si="2"/>
        <v>2437.4</v>
      </c>
      <c r="G72" s="43">
        <f t="shared" si="2"/>
        <v>1561.1</v>
      </c>
      <c r="H72" s="44">
        <f aca="true" t="shared" si="3" ref="H72:H79">G72/F72*100</f>
        <v>64.04775580536636</v>
      </c>
    </row>
    <row r="73" spans="1:8" ht="26.25" thickBot="1">
      <c r="A73" s="125" t="s">
        <v>136</v>
      </c>
      <c r="B73" s="42" t="s">
        <v>63</v>
      </c>
      <c r="C73" s="42" t="s">
        <v>50</v>
      </c>
      <c r="D73" s="42" t="s">
        <v>155</v>
      </c>
      <c r="E73" s="42" t="s">
        <v>66</v>
      </c>
      <c r="F73" s="43">
        <f>F74+F75</f>
        <v>2437.4</v>
      </c>
      <c r="G73" s="43">
        <f>G74+G75</f>
        <v>1561.1</v>
      </c>
      <c r="H73" s="44">
        <f t="shared" si="3"/>
        <v>64.04775580536636</v>
      </c>
    </row>
    <row r="74" spans="1:8" ht="38.25">
      <c r="A74" s="96" t="s">
        <v>96</v>
      </c>
      <c r="B74" s="42" t="s">
        <v>63</v>
      </c>
      <c r="C74" s="42" t="s">
        <v>50</v>
      </c>
      <c r="D74" s="42" t="s">
        <v>155</v>
      </c>
      <c r="E74" s="42" t="s">
        <v>95</v>
      </c>
      <c r="F74" s="43">
        <v>1785</v>
      </c>
      <c r="G74" s="45">
        <v>1186.6</v>
      </c>
      <c r="H74" s="44">
        <f t="shared" si="3"/>
        <v>66.47619047619047</v>
      </c>
    </row>
    <row r="75" spans="1:8" ht="12.75">
      <c r="A75" s="97" t="s">
        <v>99</v>
      </c>
      <c r="B75" s="42" t="s">
        <v>63</v>
      </c>
      <c r="C75" s="42" t="s">
        <v>50</v>
      </c>
      <c r="D75" s="42" t="s">
        <v>155</v>
      </c>
      <c r="E75" s="42" t="s">
        <v>97</v>
      </c>
      <c r="F75" s="43">
        <v>652.4</v>
      </c>
      <c r="G75" s="45">
        <v>374.5</v>
      </c>
      <c r="H75" s="44">
        <f t="shared" si="3"/>
        <v>57.40343347639485</v>
      </c>
    </row>
    <row r="76" spans="1:8" ht="13.5" thickBot="1">
      <c r="A76" s="104" t="s">
        <v>105</v>
      </c>
      <c r="B76" s="78" t="s">
        <v>63</v>
      </c>
      <c r="C76" s="78" t="s">
        <v>52</v>
      </c>
      <c r="D76" s="78" t="s">
        <v>65</v>
      </c>
      <c r="E76" s="78" t="s">
        <v>66</v>
      </c>
      <c r="F76" s="79">
        <f>F77</f>
        <v>8.4</v>
      </c>
      <c r="G76" s="79">
        <f>G77</f>
        <v>8.4</v>
      </c>
      <c r="H76" s="80">
        <f t="shared" si="3"/>
        <v>100</v>
      </c>
    </row>
    <row r="77" spans="1:8" ht="39" thickBot="1">
      <c r="A77" s="117" t="s">
        <v>106</v>
      </c>
      <c r="B77" s="42" t="s">
        <v>63</v>
      </c>
      <c r="C77" s="42" t="s">
        <v>52</v>
      </c>
      <c r="D77" s="42" t="s">
        <v>156</v>
      </c>
      <c r="E77" s="42" t="s">
        <v>66</v>
      </c>
      <c r="F77" s="43">
        <v>8.4</v>
      </c>
      <c r="G77" s="43">
        <v>8.4</v>
      </c>
      <c r="H77" s="44">
        <f t="shared" si="3"/>
        <v>100</v>
      </c>
    </row>
    <row r="78" spans="1:8" ht="13.5" thickBot="1">
      <c r="A78" s="98" t="s">
        <v>107</v>
      </c>
      <c r="B78" s="42" t="s">
        <v>63</v>
      </c>
      <c r="C78" s="42" t="s">
        <v>52</v>
      </c>
      <c r="D78" s="42" t="s">
        <v>156</v>
      </c>
      <c r="E78" s="42" t="s">
        <v>108</v>
      </c>
      <c r="F78" s="43">
        <v>8.4</v>
      </c>
      <c r="G78" s="45">
        <v>8.4</v>
      </c>
      <c r="H78" s="44">
        <f t="shared" si="3"/>
        <v>100</v>
      </c>
    </row>
    <row r="79" spans="1:8" ht="12.75">
      <c r="A79" s="47" t="s">
        <v>73</v>
      </c>
      <c r="B79" s="21"/>
      <c r="C79" s="21"/>
      <c r="D79" s="21"/>
      <c r="E79" s="21"/>
      <c r="F79" s="48">
        <f>F11</f>
        <v>6104</v>
      </c>
      <c r="G79" s="48">
        <f>G11</f>
        <v>4245.799999999999</v>
      </c>
      <c r="H79" s="49">
        <f t="shared" si="3"/>
        <v>69.55766710353866</v>
      </c>
    </row>
  </sheetData>
  <sheetProtection/>
  <mergeCells count="9">
    <mergeCell ref="A8:H8"/>
    <mergeCell ref="B4:H4"/>
    <mergeCell ref="B5:D5"/>
    <mergeCell ref="E5:H5"/>
    <mergeCell ref="A7:H7"/>
    <mergeCell ref="A1:H1"/>
    <mergeCell ref="B2:D2"/>
    <mergeCell ref="E2:H2"/>
    <mergeCell ref="B3:H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28125" style="50" customWidth="1"/>
    <col min="2" max="2" width="35.57421875" style="50" customWidth="1"/>
    <col min="3" max="3" width="14.7109375" style="67" customWidth="1"/>
    <col min="4" max="5" width="11.7109375" style="67" customWidth="1"/>
    <col min="6" max="7" width="9.28125" style="51" customWidth="1"/>
    <col min="8" max="10" width="9.140625" style="51" customWidth="1"/>
    <col min="11" max="11" width="9.57421875" style="51" customWidth="1"/>
    <col min="12" max="18" width="9.140625" style="51" customWidth="1"/>
    <col min="19" max="19" width="13.140625" style="51" customWidth="1"/>
    <col min="20" max="16384" width="9.140625" style="51" customWidth="1"/>
  </cols>
  <sheetData>
    <row r="1" spans="2:5" ht="12.75">
      <c r="B1" s="130" t="s">
        <v>74</v>
      </c>
      <c r="C1" s="130"/>
      <c r="D1" s="130"/>
      <c r="E1" s="130"/>
    </row>
    <row r="2" spans="2:5" ht="12.75">
      <c r="B2" s="130" t="s">
        <v>109</v>
      </c>
      <c r="C2" s="130"/>
      <c r="D2" s="130"/>
      <c r="E2" s="130"/>
    </row>
    <row r="3" spans="2:5" ht="12.75">
      <c r="B3" s="130" t="s">
        <v>1</v>
      </c>
      <c r="C3" s="130"/>
      <c r="D3" s="130"/>
      <c r="E3" s="130"/>
    </row>
    <row r="4" spans="1:5" s="53" customFormat="1" ht="12.75" customHeight="1">
      <c r="A4" s="52"/>
      <c r="B4" s="130" t="s">
        <v>166</v>
      </c>
      <c r="C4" s="130"/>
      <c r="D4" s="130"/>
      <c r="E4" s="130"/>
    </row>
    <row r="5" spans="1:5" s="53" customFormat="1" ht="12.75" customHeight="1">
      <c r="A5" s="52"/>
      <c r="B5" s="130" t="s">
        <v>163</v>
      </c>
      <c r="C5" s="130"/>
      <c r="D5" s="130"/>
      <c r="E5" s="130"/>
    </row>
    <row r="6" spans="1:5" s="53" customFormat="1" ht="12.75" customHeight="1">
      <c r="A6" s="52"/>
      <c r="B6" s="52"/>
      <c r="C6" s="54"/>
      <c r="D6" s="54"/>
      <c r="E6" s="54"/>
    </row>
    <row r="7" spans="1:5" s="53" customFormat="1" ht="14.25">
      <c r="A7" s="52"/>
      <c r="B7" s="137" t="s">
        <v>75</v>
      </c>
      <c r="C7" s="137"/>
      <c r="D7" s="137"/>
      <c r="E7" s="137"/>
    </row>
    <row r="8" spans="1:5" s="53" customFormat="1" ht="30.75" customHeight="1">
      <c r="A8" s="52"/>
      <c r="B8" s="138" t="s">
        <v>112</v>
      </c>
      <c r="C8" s="138"/>
      <c r="D8" s="138"/>
      <c r="E8" s="138"/>
    </row>
    <row r="9" spans="1:5" s="53" customFormat="1" ht="14.25">
      <c r="A9" s="52"/>
      <c r="B9" s="137" t="s">
        <v>167</v>
      </c>
      <c r="C9" s="137"/>
      <c r="D9" s="137"/>
      <c r="E9" s="137"/>
    </row>
    <row r="10" spans="1:5" s="53" customFormat="1" ht="12.75">
      <c r="A10" s="52"/>
      <c r="B10" s="52"/>
      <c r="C10" s="54"/>
      <c r="D10" s="54"/>
      <c r="E10" s="54"/>
    </row>
    <row r="11" spans="1:5" s="53" customFormat="1" ht="12.75" customHeight="1">
      <c r="A11" s="133" t="s">
        <v>76</v>
      </c>
      <c r="B11" s="133" t="s">
        <v>77</v>
      </c>
      <c r="C11" s="134" t="s">
        <v>157</v>
      </c>
      <c r="D11" s="135" t="s">
        <v>158</v>
      </c>
      <c r="E11" s="132" t="s">
        <v>62</v>
      </c>
    </row>
    <row r="12" spans="1:5" s="53" customFormat="1" ht="137.25" customHeight="1">
      <c r="A12" s="133"/>
      <c r="B12" s="133"/>
      <c r="C12" s="134"/>
      <c r="D12" s="136"/>
      <c r="E12" s="132"/>
    </row>
    <row r="13" spans="1:5" s="59" customFormat="1" ht="12.75">
      <c r="A13" s="55" t="s">
        <v>78</v>
      </c>
      <c r="B13" s="55" t="s">
        <v>79</v>
      </c>
      <c r="C13" s="56">
        <v>3</v>
      </c>
      <c r="D13" s="57">
        <v>4</v>
      </c>
      <c r="E13" s="58">
        <v>5</v>
      </c>
    </row>
    <row r="14" spans="1:19" s="67" customFormat="1" ht="35.25" customHeight="1">
      <c r="A14" s="60" t="s">
        <v>78</v>
      </c>
      <c r="B14" s="61" t="s">
        <v>80</v>
      </c>
      <c r="C14" s="92">
        <v>4330.9</v>
      </c>
      <c r="D14" s="62">
        <v>3117.4</v>
      </c>
      <c r="E14" s="63">
        <f>D14/C14*100</f>
        <v>71.98041977418089</v>
      </c>
      <c r="F14" s="64"/>
      <c r="G14" s="64"/>
      <c r="H14" s="64"/>
      <c r="I14" s="64"/>
      <c r="J14" s="65"/>
      <c r="K14" s="66"/>
      <c r="M14" s="66"/>
      <c r="N14" s="66"/>
      <c r="O14" s="65"/>
      <c r="P14" s="66"/>
      <c r="Q14" s="65"/>
      <c r="S14" s="64"/>
    </row>
    <row r="15" spans="1:19" s="67" customFormat="1" ht="35.25" customHeight="1">
      <c r="A15" s="112" t="s">
        <v>79</v>
      </c>
      <c r="B15" s="128" t="s">
        <v>159</v>
      </c>
      <c r="C15" s="114">
        <v>208</v>
      </c>
      <c r="D15" s="129"/>
      <c r="E15" s="63">
        <f>D15/C15*100</f>
        <v>0</v>
      </c>
      <c r="F15" s="64"/>
      <c r="G15" s="64"/>
      <c r="H15" s="64"/>
      <c r="I15" s="64"/>
      <c r="J15" s="65"/>
      <c r="K15" s="66"/>
      <c r="M15" s="66"/>
      <c r="N15" s="66"/>
      <c r="O15" s="65"/>
      <c r="P15" s="66"/>
      <c r="Q15" s="65"/>
      <c r="S15" s="64"/>
    </row>
    <row r="16" spans="1:19" s="67" customFormat="1" ht="59.25" customHeight="1">
      <c r="A16" s="112" t="s">
        <v>82</v>
      </c>
      <c r="B16" s="113" t="s">
        <v>81</v>
      </c>
      <c r="C16" s="114">
        <v>74.7</v>
      </c>
      <c r="D16" s="115">
        <v>50.8</v>
      </c>
      <c r="E16" s="116">
        <f>D16/C16*100</f>
        <v>68.0053547523427</v>
      </c>
      <c r="F16" s="64"/>
      <c r="G16" s="64"/>
      <c r="H16" s="64"/>
      <c r="I16" s="64"/>
      <c r="J16" s="65"/>
      <c r="K16" s="66"/>
      <c r="M16" s="66"/>
      <c r="N16" s="66"/>
      <c r="O16" s="65"/>
      <c r="P16" s="66"/>
      <c r="Q16" s="65"/>
      <c r="S16" s="64"/>
    </row>
    <row r="17" spans="1:19" s="67" customFormat="1" ht="33.75">
      <c r="A17" s="93" t="s">
        <v>160</v>
      </c>
      <c r="B17" s="110" t="s">
        <v>94</v>
      </c>
      <c r="C17" s="92">
        <v>8.6</v>
      </c>
      <c r="D17" s="63">
        <v>8.6</v>
      </c>
      <c r="E17" s="63">
        <f>D17/C17*100</f>
        <v>100</v>
      </c>
      <c r="F17" s="64"/>
      <c r="G17" s="64"/>
      <c r="H17" s="64"/>
      <c r="I17" s="64"/>
      <c r="J17" s="65"/>
      <c r="K17" s="66"/>
      <c r="M17" s="66"/>
      <c r="N17" s="66"/>
      <c r="O17" s="65"/>
      <c r="P17" s="66"/>
      <c r="Q17" s="65"/>
      <c r="S17" s="64"/>
    </row>
    <row r="18" spans="1:19" s="70" customFormat="1" ht="30.75" customHeight="1">
      <c r="A18" s="107"/>
      <c r="B18" s="108" t="s">
        <v>83</v>
      </c>
      <c r="C18" s="109">
        <f>C14+C16+C17+C15</f>
        <v>4622.2</v>
      </c>
      <c r="D18" s="109">
        <f>D14+D16+D17+D15</f>
        <v>3176.8</v>
      </c>
      <c r="E18" s="109">
        <f>E14+E16+E17+E15</f>
        <v>239.98577452652358</v>
      </c>
      <c r="F18" s="68"/>
      <c r="G18" s="68"/>
      <c r="H18" s="69"/>
      <c r="I18" s="69"/>
      <c r="S18" s="71"/>
    </row>
    <row r="19" spans="1:19" s="67" customFormat="1" ht="12.75">
      <c r="A19" s="72"/>
      <c r="B19" s="72"/>
      <c r="F19" s="73"/>
      <c r="G19" s="73"/>
      <c r="S19" s="73"/>
    </row>
    <row r="20" spans="1:5" ht="12.75">
      <c r="A20" s="74"/>
      <c r="B20" s="75"/>
      <c r="C20" s="73"/>
      <c r="D20" s="73"/>
      <c r="E20" s="73"/>
    </row>
    <row r="21" spans="1:5" ht="12.75">
      <c r="A21" s="74"/>
      <c r="B21" s="75"/>
      <c r="C21" s="73"/>
      <c r="D21" s="73"/>
      <c r="E21" s="73"/>
    </row>
    <row r="22" spans="1:5" ht="12.75">
      <c r="A22" s="74"/>
      <c r="B22" s="75"/>
      <c r="C22" s="73"/>
      <c r="D22" s="73"/>
      <c r="E22" s="73"/>
    </row>
    <row r="23" spans="1:5" ht="12.75">
      <c r="A23" s="74"/>
      <c r="B23" s="75"/>
      <c r="C23" s="73"/>
      <c r="D23" s="73"/>
      <c r="E23" s="73"/>
    </row>
    <row r="24" spans="1:5" ht="12.75">
      <c r="A24" s="74"/>
      <c r="B24" s="75"/>
      <c r="C24" s="73"/>
      <c r="D24" s="73"/>
      <c r="E24" s="73"/>
    </row>
    <row r="25" spans="1:5" ht="12.75">
      <c r="A25" s="74"/>
      <c r="B25" s="75"/>
      <c r="C25" s="73"/>
      <c r="D25" s="73"/>
      <c r="E25" s="73"/>
    </row>
    <row r="26" spans="1:5" ht="12.75">
      <c r="A26" s="74"/>
      <c r="B26" s="75"/>
      <c r="C26" s="73"/>
      <c r="D26" s="73"/>
      <c r="E26" s="73"/>
    </row>
    <row r="27" spans="1:5" ht="12.75">
      <c r="A27" s="74"/>
      <c r="B27" s="75"/>
      <c r="C27" s="73"/>
      <c r="D27" s="73"/>
      <c r="E27" s="73"/>
    </row>
    <row r="28" spans="1:5" ht="12.75">
      <c r="A28" s="74"/>
      <c r="B28" s="75"/>
      <c r="C28" s="73"/>
      <c r="D28" s="73"/>
      <c r="E28" s="73"/>
    </row>
    <row r="29" spans="1:5" ht="12.75">
      <c r="A29" s="74"/>
      <c r="B29" s="75"/>
      <c r="C29" s="73"/>
      <c r="D29" s="73"/>
      <c r="E29" s="73"/>
    </row>
    <row r="30" spans="1:5" ht="12.75">
      <c r="A30" s="74"/>
      <c r="B30" s="75"/>
      <c r="C30" s="73"/>
      <c r="D30" s="73"/>
      <c r="E30" s="73"/>
    </row>
    <row r="31" spans="1:5" ht="12.75">
      <c r="A31" s="74"/>
      <c r="B31" s="75"/>
      <c r="C31" s="73"/>
      <c r="D31" s="73"/>
      <c r="E31" s="73"/>
    </row>
    <row r="32" spans="1:5" ht="12.75">
      <c r="A32" s="74"/>
      <c r="B32" s="75"/>
      <c r="C32" s="73"/>
      <c r="D32" s="73"/>
      <c r="E32" s="73"/>
    </row>
    <row r="33" spans="1:5" ht="12.75">
      <c r="A33" s="74"/>
      <c r="B33" s="75"/>
      <c r="C33" s="73"/>
      <c r="D33" s="73"/>
      <c r="E33" s="73"/>
    </row>
    <row r="34" spans="1:5" ht="12.75">
      <c r="A34" s="74"/>
      <c r="B34" s="75"/>
      <c r="C34" s="73"/>
      <c r="D34" s="73"/>
      <c r="E34" s="73"/>
    </row>
    <row r="35" spans="1:5" ht="12.75">
      <c r="A35" s="74"/>
      <c r="B35" s="75"/>
      <c r="C35" s="73"/>
      <c r="D35" s="73"/>
      <c r="E35" s="73"/>
    </row>
    <row r="36" spans="1:5" ht="12.75">
      <c r="A36" s="74"/>
      <c r="B36" s="75"/>
      <c r="C36" s="73"/>
      <c r="D36" s="73"/>
      <c r="E36" s="73"/>
    </row>
    <row r="37" spans="1:5" ht="12.75">
      <c r="A37" s="74"/>
      <c r="B37" s="76"/>
      <c r="C37" s="73"/>
      <c r="D37" s="73"/>
      <c r="E37" s="73"/>
    </row>
    <row r="38" spans="1:5" ht="12.75">
      <c r="A38" s="74"/>
      <c r="B38" s="74"/>
      <c r="C38" s="73"/>
      <c r="D38" s="73"/>
      <c r="E38" s="73"/>
    </row>
  </sheetData>
  <sheetProtection/>
  <mergeCells count="13">
    <mergeCell ref="B1:E1"/>
    <mergeCell ref="B2:E2"/>
    <mergeCell ref="B3:E3"/>
    <mergeCell ref="B4:E4"/>
    <mergeCell ref="E11:E12"/>
    <mergeCell ref="A11:A12"/>
    <mergeCell ref="B11:B12"/>
    <mergeCell ref="C11:C12"/>
    <mergeCell ref="D11:D12"/>
    <mergeCell ref="B5:E5"/>
    <mergeCell ref="B7:E7"/>
    <mergeCell ref="B8:E8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Восход</cp:lastModifiedBy>
  <cp:lastPrinted>2015-07-23T10:17:12Z</cp:lastPrinted>
  <dcterms:created xsi:type="dcterms:W3CDTF">1996-10-08T23:32:33Z</dcterms:created>
  <dcterms:modified xsi:type="dcterms:W3CDTF">2015-10-26T14:03:36Z</dcterms:modified>
  <cp:category/>
  <cp:version/>
  <cp:contentType/>
  <cp:contentStatus/>
</cp:coreProperties>
</file>