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сточ" sheetId="1" r:id="rId1"/>
    <sheet name="ассиг" sheetId="2" r:id="rId2"/>
    <sheet name="ведом" sheetId="3" r:id="rId3"/>
    <sheet name="транс" sheetId="4" r:id="rId4"/>
  </sheets>
  <definedNames>
    <definedName name="_xlnm.Print_Area" localSheetId="1">'ассиг'!$A$1:$E$34</definedName>
  </definedNames>
  <calcPr fullCalcOnLoad="1"/>
</workbook>
</file>

<file path=xl/sharedStrings.xml><?xml version="1.0" encoding="utf-8"?>
<sst xmlns="http://schemas.openxmlformats.org/spreadsheetml/2006/main" count="486" uniqueCount="186">
  <si>
    <t xml:space="preserve">                                              Приложение 1</t>
  </si>
  <si>
    <t xml:space="preserve">Источники внутреннего финансирования дефицита </t>
  </si>
  <si>
    <t>В тыс. руб.</t>
  </si>
  <si>
    <t>Коды бюджетной классификации РФ</t>
  </si>
  <si>
    <t>Наименование кода источника финансирования</t>
  </si>
  <si>
    <t>Уточненные бюджетные назначения</t>
  </si>
  <si>
    <t>Исполнено</t>
  </si>
  <si>
    <t>01000000000000000</t>
  </si>
  <si>
    <t>Остатки средств бюджетов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</si>
  <si>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</si>
  <si>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</si>
  <si>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</si>
  <si>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</si>
  <si>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01050201100000510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</si>
  <si>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</si>
  <si>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</si>
  <si>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</si>
  <si>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</si>
  <si>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</si>
  <si>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</si>
  <si>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Всего внутренних заимствований</t>
  </si>
  <si>
    <t xml:space="preserve">                                              Приложение 2</t>
  </si>
  <si>
    <t>по разделам и подразделам классификации расходов бюджета</t>
  </si>
  <si>
    <t>Коды бюджетной классифика-ции РФ</t>
  </si>
  <si>
    <t>Наименование разделов и подразделов</t>
  </si>
  <si>
    <t>% исполнения к уточненным назначениям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</si>
  <si>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</si>
  <si>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</si>
  <si>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</si>
  <si>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</si>
  <si>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</si>
  <si>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Российссийской Федерации, высших исполнительных органов государственной власти  субъектов Российссийской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</si>
  <si>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</si>
  <si>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</si>
  <si>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</si>
  <si>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</si>
  <si>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</si>
  <si>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</si>
  <si>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</si>
  <si>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</si>
  <si>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</si>
  <si>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</si>
  <si>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</si>
  <si>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</si>
  <si>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</si>
  <si>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</si>
  <si>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</si>
  <si>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</si>
  <si>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</si>
  <si>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</si>
  <si>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1003</t>
  </si>
  <si>
    <t>Выплаты социального характера</t>
  </si>
  <si>
    <t>ИТОГО:</t>
  </si>
  <si>
    <t xml:space="preserve">                                              Приложение  3</t>
  </si>
  <si>
    <t>В руб.</t>
  </si>
  <si>
    <t>Документ, учреждение</t>
  </si>
  <si>
    <t>Вед.</t>
  </si>
  <si>
    <t>Разд.</t>
  </si>
  <si>
    <t>Ц.ст.</t>
  </si>
  <si>
    <t>Расх.</t>
  </si>
  <si>
    <t>% исполнения</t>
  </si>
  <si>
    <t>099</t>
  </si>
  <si>
    <t>0000</t>
  </si>
  <si>
    <t>0000000</t>
  </si>
  <si>
    <t>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</si>
  <si>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</si>
  <si>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</si>
  <si>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Глава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</si>
  <si>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</si>
  <si>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</si>
  <si>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</si>
  <si>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</si>
  <si>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</si>
  <si>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</si>
  <si>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ЖИЛИЩНО-КОММУНАЛЬНОЕ ХОЗЯЙСТВО</t>
  </si>
  <si>
    <t>ВСЕГО:</t>
  </si>
  <si>
    <t xml:space="preserve">                                              Приложение 4</t>
  </si>
  <si>
    <t>Распределение</t>
  </si>
  <si>
    <t>№ п/п</t>
  </si>
  <si>
    <t>1</t>
  </si>
  <si>
    <t>2</t>
  </si>
  <si>
    <t>Дотации на выравнивание бюджетной обеспеченности из районного бюджета бюджетам поселений</t>
  </si>
  <si>
    <t>Субвенции бюджетам на осуществлениепо первичного  воинского учета на территориях, где отсутствуют военные комиссариаты</t>
  </si>
  <si>
    <t>3</t>
  </si>
  <si>
    <t>Субвенции на исполнение полномочий по государственной регистрации актов гражданского состояния</t>
  </si>
  <si>
    <t>ИТОГО</t>
  </si>
  <si>
    <t xml:space="preserve"> 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</si>
  <si>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</si>
  <si>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 , КИНЕМАТОГРАФИЯ,СРЕДСТВА МАССОВОЙ ИНФОРМАЦИИ</t>
  </si>
  <si>
    <t>0505</t>
  </si>
  <si>
    <t>Прочие расходы в области жилищно коммунального хозяйства</t>
  </si>
  <si>
    <t>0409</t>
  </si>
  <si>
    <t>0400</t>
  </si>
  <si>
    <t>Дорожное хозяйство (дорожные фонды)</t>
  </si>
  <si>
    <t>НАЦИОНАЛЬНАЯ ЭКОНОМИКА</t>
  </si>
  <si>
    <t>5</t>
  </si>
  <si>
    <t>8</t>
  </si>
  <si>
    <t>0107</t>
  </si>
  <si>
    <t>0111</t>
  </si>
  <si>
    <t>Обеспечение проведения выборов и референдумов</t>
  </si>
  <si>
    <t>Резервные фонды</t>
  </si>
  <si>
    <t>Утверждено межбюджетных трансфертов на 2014 год</t>
  </si>
  <si>
    <t>Исполнено за 2014 год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</si>
  <si>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</si>
  <si>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поддержку мер по обеспечению сбалансированности бюджетов</t>
  </si>
  <si>
    <t>0118001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</si>
  <si>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</si>
  <si>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</si>
  <si>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Утверждено по бюджету на  2014 год</t>
  </si>
  <si>
    <t>Исполнено за  2014 год</t>
  </si>
  <si>
    <t>Руководство и управление в сфере установленных функций органов местного самоуправления</t>
  </si>
  <si>
    <t>0130000</t>
  </si>
  <si>
    <t>Выполнение функций исполнительными органами местного самоуправления</t>
  </si>
  <si>
    <t>0138004</t>
  </si>
  <si>
    <t>Обеспечение деятельности аппарата органов местного самоуправления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</si>
  <si>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</si>
  <si>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</si>
  <si>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</si>
  <si>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</si>
  <si>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Руководство и управление в сфере установленных функций органов местного самоуправления </t>
  </si>
  <si>
    <t xml:space="preserve">    Проведение выборов главы муниципального образования</t>
  </si>
  <si>
    <t>0150000</t>
  </si>
  <si>
    <t>0100000</t>
  </si>
  <si>
    <t>0158004</t>
  </si>
  <si>
    <t xml:space="preserve"> Резервные фонды</t>
  </si>
  <si>
    <t>1300000</t>
  </si>
  <si>
    <t>Осуществление переданных органам местного самоуправления полномочий Российской Федерации по государственной регистрации актов гражданского состояния.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</si>
  <si>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</si>
  <si>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0135903</t>
  </si>
  <si>
    <t>15 0 5118</t>
  </si>
  <si>
    <t>0300000</t>
  </si>
  <si>
    <t>Выполнение функций в сфере национальной безопасности и правоохранительной деятельности</t>
  </si>
  <si>
    <t>0310000</t>
  </si>
  <si>
    <t>Функционирование органов в сфере национальной безопасности, правоохранительной деятельности и обороны</t>
  </si>
  <si>
    <t>0318009</t>
  </si>
  <si>
    <t>Обеспечение деятельности казенных учреждений</t>
  </si>
  <si>
    <t>1608050</t>
  </si>
  <si>
    <t>Межбюджетные трансферты бюджету муниципального района из бюджета поселения на решение вопросов местного значения в соответствии с заключенными соглашениями</t>
  </si>
  <si>
    <t>540</t>
  </si>
  <si>
    <t>Иные межбюджетные трансферты</t>
  </si>
  <si>
    <t>0500000</t>
  </si>
  <si>
    <t>Выполнение функций в области жилищно-коммунального хозяйства</t>
  </si>
  <si>
    <t>0520000</t>
  </si>
  <si>
    <t>Общественные работы</t>
  </si>
  <si>
    <t>0528004</t>
  </si>
  <si>
    <t>0530000</t>
  </si>
  <si>
    <t>Уличное освещение</t>
  </si>
  <si>
    <t>0538004</t>
  </si>
  <si>
    <t>0540000</t>
  </si>
  <si>
    <t>0548004</t>
  </si>
  <si>
    <t>0570000</t>
  </si>
  <si>
    <t>0578004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</si>
  <si>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</si>
  <si>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</si>
  <si>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Хозяйственные группы</t>
  </si>
  <si>
    <t>0510000</t>
  </si>
  <si>
    <t>0518009</t>
  </si>
  <si>
    <t>Выполнение функций в области культуры, кинематографии</t>
  </si>
  <si>
    <t>Культурно-досуговые объединения</t>
  </si>
  <si>
    <t>0818009</t>
  </si>
  <si>
    <t>0810000</t>
  </si>
  <si>
    <t>0800000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</si>
  <si>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</si>
  <si>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</si>
  <si>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1001951</t>
  </si>
  <si>
    <t>Социальное обеспечение и иные выплаты населению</t>
  </si>
  <si>
    <t>300</t>
  </si>
  <si>
    <t>Ведомственная структура расходов бюджета  Иванковского  сельсовета</t>
  </si>
  <si>
    <t xml:space="preserve">  Учреждение: Администрация Иванковского сельсовета</t>
  </si>
  <si>
    <t>Увеличение прочих остатков денежных средств бюджета Иванковского сельсовета поселений</t>
  </si>
  <si>
    <t>межбюджетных трансфертов,из районного бюджета  бюджету  Иванковского сельсовета</t>
  </si>
  <si>
    <t>"Об утверждении отчета по исполнению</t>
  </si>
  <si>
    <t>Резервный фонд Администрации Иванковского сельсовета</t>
  </si>
  <si>
    <t>за  2014год</t>
  </si>
  <si>
    <t>к  проекту решения Иванковской сельской Думы</t>
  </si>
  <si>
    <t xml:space="preserve"> бюджета Иванковского сельсовета за  2014год"</t>
  </si>
  <si>
    <t>за 2014год</t>
  </si>
  <si>
    <t xml:space="preserve"> бюджета Иванковского сельсовета за  2014 год"</t>
  </si>
  <si>
    <t>Распределение бюджетных ассигнований  бюджета Иванковского сельсовета за   2014 год</t>
  </si>
  <si>
    <t xml:space="preserve"> бюджета Иванковского сельсовета за  2014 год</t>
  </si>
  <si>
    <t>к  решению Иванковской сельской Думы</t>
  </si>
  <si>
    <t>от "17" апреля  2015 года № 12</t>
  </si>
  <si>
    <t>к   решению Иванковской сельской Думы</t>
  </si>
  <si>
    <t>от "17" апреля 2015 года №12</t>
  </si>
  <si>
    <t>от "17" апреля 2015 года № 12</t>
  </si>
  <si>
    <t>от " 17" апреля 2015 года №12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</si>
</sst>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0"/>
      <name val="Arial Cyr"/>
      <family val="0"/>
    </font>
    <font>
      <b/>
      <i/>
      <sz val="11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"/>
      <family val="0"/>
    </font>
    <font>
      <b/>
      <sz val="12"/>
      <name val="Arial Cyr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sz val="11"/>
      <name val="Arial"/>
      <family val="0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2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left" wrapText="1"/>
    </xf>
    <xf numFmtId="172" fontId="10" fillId="0" borderId="13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0" applyNumberFormat="1" applyFont="1" applyBorder="1" applyAlignment="1">
      <alignment horizontal="left" wrapText="1"/>
    </xf>
    <xf numFmtId="1" fontId="13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172" fontId="10" fillId="0" borderId="15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 shrinkToFit="1"/>
    </xf>
    <xf numFmtId="173" fontId="10" fillId="0" borderId="0" xfId="0" applyNumberFormat="1" applyFont="1" applyFill="1" applyBorder="1" applyAlignment="1">
      <alignment horizontal="right" shrinkToFit="1"/>
    </xf>
    <xf numFmtId="0" fontId="15" fillId="0" borderId="11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shrinkToFit="1"/>
    </xf>
    <xf numFmtId="4" fontId="18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shrinkToFit="1"/>
    </xf>
    <xf numFmtId="173" fontId="14" fillId="0" borderId="10" xfId="0" applyNumberFormat="1" applyFont="1" applyFill="1" applyBorder="1" applyAlignment="1">
      <alignment shrinkToFit="1"/>
    </xf>
    <xf numFmtId="2" fontId="14" fillId="0" borderId="10" xfId="0" applyNumberFormat="1" applyFont="1" applyFill="1" applyBorder="1" applyAlignment="1">
      <alignment/>
    </xf>
    <xf numFmtId="0" fontId="14" fillId="25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horizontal="center" shrinkToFit="1"/>
    </xf>
    <xf numFmtId="173" fontId="14" fillId="25" borderId="10" xfId="0" applyNumberFormat="1" applyFont="1" applyFill="1" applyBorder="1" applyAlignment="1">
      <alignment shrinkToFit="1"/>
    </xf>
    <xf numFmtId="2" fontId="14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173" fontId="17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25" borderId="18" xfId="0" applyFont="1" applyFill="1" applyBorder="1" applyAlignment="1">
      <alignment wrapText="1"/>
    </xf>
    <xf numFmtId="0" fontId="16" fillId="25" borderId="18" xfId="0" applyFont="1" applyFill="1" applyBorder="1" applyAlignment="1">
      <alignment wrapText="1"/>
    </xf>
    <xf numFmtId="173" fontId="17" fillId="25" borderId="10" xfId="0" applyNumberFormat="1" applyFont="1" applyFill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Alignment="1">
      <alignment/>
    </xf>
    <xf numFmtId="0" fontId="14" fillId="25" borderId="10" xfId="0" applyFont="1" applyFill="1" applyBorder="1" applyAlignment="1">
      <alignment vertical="top" wrapText="1"/>
    </xf>
    <xf numFmtId="49" fontId="17" fillId="25" borderId="10" xfId="0" applyNumberFormat="1" applyFont="1" applyFill="1" applyBorder="1" applyAlignment="1">
      <alignment horizontal="center" vertical="top" shrinkToFit="1"/>
    </xf>
    <xf numFmtId="0" fontId="14" fillId="24" borderId="10" xfId="0" applyFont="1" applyFill="1" applyBorder="1" applyAlignment="1">
      <alignment vertical="top" wrapText="1"/>
    </xf>
    <xf numFmtId="49" fontId="17" fillId="24" borderId="10" xfId="0" applyNumberFormat="1" applyFont="1" applyFill="1" applyBorder="1" applyAlignment="1">
      <alignment horizontal="center" vertical="top" shrinkToFit="1"/>
    </xf>
    <xf numFmtId="49" fontId="17" fillId="24" borderId="10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1" fillId="25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25" borderId="10" xfId="0" applyFont="1" applyFill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173" fontId="18" fillId="0" borderId="10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5" borderId="0" xfId="0" applyFill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18.7109375" style="0" customWidth="1"/>
    <col min="2" max="2" width="56.28125" style="0" customWidth="1"/>
    <col min="3" max="3" width="12.57421875" style="0" customWidth="1"/>
    <col min="4" max="4" width="10.8515625" style="0" customWidth="1"/>
  </cols>
  <sheetData>
    <row r="1" spans="2:3" ht="12.75">
      <c r="B1" s="135" t="s">
        <v>0</v>
      </c>
      <c r="C1" s="135"/>
    </row>
    <row r="2" spans="2:3" ht="12.75">
      <c r="B2" s="135" t="s">
        <v>180</v>
      </c>
      <c r="C2" s="135"/>
    </row>
    <row r="3" spans="2:3" ht="12.75">
      <c r="B3" s="135" t="s">
        <v>171</v>
      </c>
      <c r="C3" s="135"/>
    </row>
    <row r="4" spans="2:3" ht="12.75">
      <c r="B4" s="135" t="s">
        <v>177</v>
      </c>
      <c r="C4" s="135"/>
    </row>
    <row r="5" spans="2:3" ht="12.75">
      <c r="B5" s="135" t="s">
        <v>181</v>
      </c>
      <c r="C5" s="135"/>
    </row>
    <row r="6" spans="2:3" ht="12.75">
      <c r="B6" s="1"/>
      <c r="C6" s="1"/>
    </row>
    <row r="7" spans="1:3" ht="15">
      <c r="A7" s="134" t="s">
        <v>1</v>
      </c>
      <c r="B7" s="134"/>
      <c r="C7" s="134"/>
    </row>
    <row r="8" spans="1:3" ht="15">
      <c r="A8" s="134" t="s">
        <v>179</v>
      </c>
      <c r="B8" s="134"/>
      <c r="C8" s="134"/>
    </row>
    <row r="9" spans="1:4" ht="15">
      <c r="A9" s="134"/>
      <c r="B9" s="134"/>
      <c r="C9" s="134"/>
      <c r="D9" s="3" t="s">
        <v>2</v>
      </c>
    </row>
    <row r="10" spans="1:4" ht="36">
      <c r="A10" s="4" t="s">
        <v>3</v>
      </c>
      <c r="B10" s="5" t="s">
        <v>4</v>
      </c>
      <c r="C10" s="5" t="s">
        <v>5</v>
      </c>
      <c r="D10" s="6" t="s">
        <v>6</v>
      </c>
    </row>
    <row r="11" spans="1:4" ht="12.75">
      <c r="A11" s="7" t="s">
        <v>7</v>
      </c>
      <c r="B11" s="8" t="s">
        <v>8</v>
      </c>
      <c r="C11" s="9">
        <f>C12+C15</f>
        <v>27.800000000000182</v>
      </c>
      <c r="D11" s="9">
        <f>D12+D15</f>
        <v>-53.70000000000027</v>
      </c>
    </row>
    <row r="12" spans="1:4" ht="12.75">
      <c r="A12" s="10" t="s">
        <v>9</v>
      </c>
      <c r="B12" s="11" t="s">
        <v>10</v>
      </c>
      <c r="C12" s="57">
        <v>-2471.6</v>
      </c>
      <c r="D12" s="12">
        <v>-2507.9</v>
      </c>
    </row>
    <row r="13" spans="1:4" ht="12.75">
      <c r="A13" s="10" t="s">
        <v>11</v>
      </c>
      <c r="B13" s="13" t="s">
        <v>12</v>
      </c>
      <c r="C13" s="57">
        <v>-2471.6</v>
      </c>
      <c r="D13" s="12">
        <v>-2507.9</v>
      </c>
    </row>
    <row r="14" spans="1:4" ht="22.5">
      <c r="A14" s="10" t="s">
        <v>13</v>
      </c>
      <c r="B14" s="13" t="s">
        <v>169</v>
      </c>
      <c r="C14" s="57">
        <v>-2471.6</v>
      </c>
      <c r="D14" s="12">
        <v>-2507.9</v>
      </c>
    </row>
    <row r="15" spans="1:4" ht="12.75">
      <c r="A15" s="10" t="s">
        <v>14</v>
      </c>
      <c r="B15" s="11" t="s">
        <v>15</v>
      </c>
      <c r="C15" s="57">
        <v>2499.4</v>
      </c>
      <c r="D15" s="12">
        <v>2454.2</v>
      </c>
    </row>
    <row r="16" spans="1:4" ht="12.75">
      <c r="A16" s="10" t="s">
        <v>16</v>
      </c>
      <c r="B16" s="13" t="s">
        <v>17</v>
      </c>
      <c r="C16" s="57">
        <v>2499.4</v>
      </c>
      <c r="D16" s="12">
        <v>2454.2</v>
      </c>
    </row>
    <row r="17" spans="1:4" ht="12.75">
      <c r="A17" s="10" t="s">
        <v>18</v>
      </c>
      <c r="B17" s="13" t="s">
        <v>19</v>
      </c>
      <c r="C17" s="57">
        <v>2499.4</v>
      </c>
      <c r="D17" s="12">
        <v>2454.2</v>
      </c>
    </row>
    <row r="18" spans="1:4" ht="12.75">
      <c r="A18" s="10"/>
      <c r="B18" s="14" t="s">
        <v>20</v>
      </c>
      <c r="C18" s="15">
        <f>SUM(C11)</f>
        <v>27.800000000000182</v>
      </c>
      <c r="D18" s="15">
        <f>SUM(D11)</f>
        <v>-53.70000000000027</v>
      </c>
    </row>
  </sheetData>
  <sheetProtection/>
  <mergeCells count="8">
    <mergeCell ref="A8:C8"/>
    <mergeCell ref="A9:C9"/>
    <mergeCell ref="B1:C1"/>
    <mergeCell ref="B2:C2"/>
    <mergeCell ref="B3:C3"/>
    <mergeCell ref="B4:C4"/>
    <mergeCell ref="B5:C5"/>
    <mergeCell ref="A7:C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9.140625" defaultRowHeight="12.75"/>
  <cols>
    <col min="2" max="2" width="107.00390625" style="0" customWidth="1"/>
    <col min="3" max="3" width="11.421875" style="0" customWidth="1"/>
    <col min="4" max="4" width="11.8515625" style="0" customWidth="1"/>
    <col min="5" max="5" width="12.00390625" style="0" customWidth="1"/>
  </cols>
  <sheetData>
    <row r="1" spans="2:5" ht="12.75">
      <c r="B1" s="135" t="s">
        <v>21</v>
      </c>
      <c r="C1" s="135"/>
      <c r="D1" s="135"/>
      <c r="E1" s="135"/>
    </row>
    <row r="2" spans="2:5" ht="12.75">
      <c r="B2" s="135" t="s">
        <v>182</v>
      </c>
      <c r="C2" s="135"/>
      <c r="D2" s="135"/>
      <c r="E2" s="135"/>
    </row>
    <row r="3" spans="2:5" ht="12.75">
      <c r="B3" s="135" t="s">
        <v>171</v>
      </c>
      <c r="C3" s="135"/>
      <c r="D3" s="135"/>
      <c r="E3" s="135"/>
    </row>
    <row r="4" spans="2:5" ht="12.75">
      <c r="B4" s="136" t="s">
        <v>177</v>
      </c>
      <c r="C4" s="136"/>
      <c r="D4" s="136"/>
      <c r="E4" s="136"/>
    </row>
    <row r="5" spans="2:5" ht="12.75">
      <c r="B5" s="135" t="s">
        <v>183</v>
      </c>
      <c r="C5" s="135"/>
      <c r="D5" s="135"/>
      <c r="E5" s="135"/>
    </row>
    <row r="6" ht="12.75">
      <c r="B6" s="16"/>
    </row>
    <row r="7" spans="1:5" ht="15">
      <c r="A7" s="134" t="s">
        <v>178</v>
      </c>
      <c r="B7" s="134"/>
      <c r="C7" s="134"/>
      <c r="D7" s="134"/>
      <c r="E7" s="134"/>
    </row>
    <row r="8" spans="1:5" ht="15">
      <c r="A8" s="134" t="s">
        <v>22</v>
      </c>
      <c r="B8" s="134"/>
      <c r="C8" s="134"/>
      <c r="D8" s="134"/>
      <c r="E8" s="134"/>
    </row>
    <row r="9" spans="1:5" ht="15">
      <c r="A9" s="2"/>
      <c r="B9" s="2"/>
      <c r="E9" s="17" t="s">
        <v>2</v>
      </c>
    </row>
    <row r="10" spans="1:5" ht="142.5" customHeight="1">
      <c r="A10" s="108" t="s">
        <v>23</v>
      </c>
      <c r="B10" s="109" t="s">
        <v>24</v>
      </c>
      <c r="C10" s="110" t="s">
        <v>5</v>
      </c>
      <c r="D10" s="110" t="s">
        <v>6</v>
      </c>
      <c r="E10" s="110" t="s">
        <v>25</v>
      </c>
    </row>
    <row r="11" spans="1:5" ht="15">
      <c r="A11" s="111" t="s">
        <v>26</v>
      </c>
      <c r="B11" s="112" t="s">
        <v>27</v>
      </c>
      <c r="C11" s="113">
        <f>SUM(C12:C16)</f>
        <v>888.4</v>
      </c>
      <c r="D11" s="113">
        <f>SUM(D12:D16)</f>
        <v>876.6</v>
      </c>
      <c r="E11" s="114">
        <f aca="true" t="shared" si="0" ref="E11:E16">D11/C11*100</f>
        <v>98.67176947321028</v>
      </c>
    </row>
    <row r="12" spans="1:5" ht="29.25">
      <c r="A12" s="115" t="s">
        <v>28</v>
      </c>
      <c r="B12" s="116" t="s">
        <v>29</v>
      </c>
      <c r="C12" s="117">
        <v>291</v>
      </c>
      <c r="D12" s="118">
        <v>291</v>
      </c>
      <c r="E12" s="114">
        <f t="shared" si="0"/>
        <v>100</v>
      </c>
    </row>
    <row r="13" spans="1:5" ht="29.25">
      <c r="A13" s="119" t="s">
        <v>30</v>
      </c>
      <c r="B13" s="120" t="s">
        <v>31</v>
      </c>
      <c r="C13" s="118">
        <v>559.6</v>
      </c>
      <c r="D13" s="118">
        <v>554.1</v>
      </c>
      <c r="E13" s="114">
        <f t="shared" si="0"/>
        <v>99.01715511079342</v>
      </c>
    </row>
    <row r="14" spans="1:5" ht="15">
      <c r="A14" s="119" t="s">
        <v>97</v>
      </c>
      <c r="B14" s="120" t="s">
        <v>99</v>
      </c>
      <c r="C14" s="118">
        <v>31.5</v>
      </c>
      <c r="D14" s="118">
        <v>30.2</v>
      </c>
      <c r="E14" s="114">
        <f t="shared" si="0"/>
        <v>95.87301587301586</v>
      </c>
    </row>
    <row r="15" spans="1:5" ht="15">
      <c r="A15" s="119" t="s">
        <v>98</v>
      </c>
      <c r="B15" s="120" t="s">
        <v>100</v>
      </c>
      <c r="C15" s="118">
        <v>5</v>
      </c>
      <c r="D15" s="118"/>
      <c r="E15" s="114">
        <f t="shared" si="0"/>
        <v>0</v>
      </c>
    </row>
    <row r="16" spans="1:5" ht="12.75" customHeight="1">
      <c r="A16" s="119" t="s">
        <v>32</v>
      </c>
      <c r="B16" s="120" t="s">
        <v>33</v>
      </c>
      <c r="C16" s="121">
        <v>1.3</v>
      </c>
      <c r="D16" s="121">
        <v>1.3</v>
      </c>
      <c r="E16" s="114">
        <f t="shared" si="0"/>
        <v>100</v>
      </c>
    </row>
    <row r="17" spans="1:5" ht="12.75" customHeight="1">
      <c r="A17" s="119"/>
      <c r="B17" s="120"/>
      <c r="C17" s="118"/>
      <c r="D17" s="118"/>
      <c r="E17" s="114"/>
    </row>
    <row r="18" spans="1:5" ht="12.75" customHeight="1">
      <c r="A18" s="122" t="s">
        <v>34</v>
      </c>
      <c r="B18" s="123" t="s">
        <v>35</v>
      </c>
      <c r="C18" s="113">
        <f>C19</f>
        <v>31.2</v>
      </c>
      <c r="D18" s="113">
        <f>D19</f>
        <v>31.2</v>
      </c>
      <c r="E18" s="114">
        <f>D18/C18*100</f>
        <v>100</v>
      </c>
    </row>
    <row r="19" spans="1:5" ht="12.75" customHeight="1">
      <c r="A19" s="119" t="s">
        <v>36</v>
      </c>
      <c r="B19" s="124" t="s">
        <v>37</v>
      </c>
      <c r="C19" s="118">
        <v>31.2</v>
      </c>
      <c r="D19" s="118">
        <v>31.2</v>
      </c>
      <c r="E19" s="114">
        <f>D19/C19*100</f>
        <v>100</v>
      </c>
    </row>
    <row r="20" spans="1:5" ht="6.75" customHeight="1">
      <c r="A20" s="119"/>
      <c r="B20" s="120"/>
      <c r="C20" s="118"/>
      <c r="D20" s="118"/>
      <c r="E20" s="114"/>
    </row>
    <row r="21" spans="1:5" ht="15.75" customHeight="1">
      <c r="A21" s="125" t="s">
        <v>38</v>
      </c>
      <c r="B21" s="126" t="s">
        <v>39</v>
      </c>
      <c r="C21" s="113">
        <f>C22</f>
        <v>730.2</v>
      </c>
      <c r="D21" s="113">
        <f>D22</f>
        <v>714.5</v>
      </c>
      <c r="E21" s="114">
        <f>E22</f>
        <v>97.84990413585318</v>
      </c>
    </row>
    <row r="22" spans="1:5" ht="15">
      <c r="A22" s="119" t="s">
        <v>40</v>
      </c>
      <c r="B22" s="120" t="s">
        <v>41</v>
      </c>
      <c r="C22" s="118">
        <v>730.2</v>
      </c>
      <c r="D22" s="118">
        <v>714.5</v>
      </c>
      <c r="E22" s="114">
        <f aca="true" t="shared" si="1" ref="E22:E34">D22/C22*100</f>
        <v>97.84990413585318</v>
      </c>
    </row>
    <row r="23" spans="1:5" ht="12.75" customHeight="1">
      <c r="A23" s="119"/>
      <c r="B23" s="120"/>
      <c r="C23" s="118"/>
      <c r="D23" s="118"/>
      <c r="E23" s="114"/>
    </row>
    <row r="24" spans="1:5" ht="12.75" customHeight="1">
      <c r="A24" s="127" t="s">
        <v>92</v>
      </c>
      <c r="B24" s="128" t="s">
        <v>94</v>
      </c>
      <c r="C24" s="129">
        <f>C25</f>
        <v>168</v>
      </c>
      <c r="D24" s="129">
        <f>D25</f>
        <v>167.1</v>
      </c>
      <c r="E24" s="114">
        <f t="shared" si="1"/>
        <v>99.46428571428572</v>
      </c>
    </row>
    <row r="25" spans="1:5" ht="12.75" customHeight="1">
      <c r="A25" s="119" t="s">
        <v>91</v>
      </c>
      <c r="B25" s="120" t="s">
        <v>93</v>
      </c>
      <c r="C25" s="118">
        <v>168</v>
      </c>
      <c r="D25" s="118">
        <v>167.1</v>
      </c>
      <c r="E25" s="114">
        <f t="shared" si="1"/>
        <v>99.46428571428572</v>
      </c>
    </row>
    <row r="26" spans="1:5" ht="12.75" customHeight="1">
      <c r="A26" s="119"/>
      <c r="B26" s="120"/>
      <c r="C26" s="118"/>
      <c r="D26" s="118"/>
      <c r="E26" s="114"/>
    </row>
    <row r="27" spans="1:5" ht="17.25" customHeight="1">
      <c r="A27" s="122" t="s">
        <v>42</v>
      </c>
      <c r="B27" s="130" t="s">
        <v>43</v>
      </c>
      <c r="C27" s="131">
        <f>C28+C29</f>
        <v>20</v>
      </c>
      <c r="D27" s="131">
        <f>D28+D29</f>
        <v>6</v>
      </c>
      <c r="E27" s="114">
        <f t="shared" si="1"/>
        <v>30</v>
      </c>
    </row>
    <row r="28" spans="1:5" ht="17.25" customHeight="1">
      <c r="A28" s="115" t="s">
        <v>44</v>
      </c>
      <c r="B28" s="116" t="s">
        <v>45</v>
      </c>
      <c r="C28" s="132">
        <v>20</v>
      </c>
      <c r="D28" s="132">
        <v>6</v>
      </c>
      <c r="E28" s="114">
        <f t="shared" si="1"/>
        <v>30</v>
      </c>
    </row>
    <row r="29" spans="1:5" ht="18" customHeight="1">
      <c r="A29" s="119" t="s">
        <v>89</v>
      </c>
      <c r="B29" s="133" t="s">
        <v>90</v>
      </c>
      <c r="C29" s="118"/>
      <c r="D29" s="118"/>
      <c r="E29" s="114" t="e">
        <f t="shared" si="1"/>
        <v>#DIV/0!</v>
      </c>
    </row>
    <row r="30" spans="1:5" ht="16.5" customHeight="1">
      <c r="A30" s="125" t="s">
        <v>46</v>
      </c>
      <c r="B30" s="126" t="s">
        <v>47</v>
      </c>
      <c r="C30" s="113">
        <f>C31</f>
        <v>654.5</v>
      </c>
      <c r="D30" s="113">
        <f>D31</f>
        <v>651.7</v>
      </c>
      <c r="E30" s="114">
        <f t="shared" si="1"/>
        <v>99.57219251336899</v>
      </c>
    </row>
    <row r="31" spans="1:5" ht="15">
      <c r="A31" s="119" t="s">
        <v>48</v>
      </c>
      <c r="B31" s="120" t="s">
        <v>49</v>
      </c>
      <c r="C31" s="118">
        <v>654.5</v>
      </c>
      <c r="D31" s="118">
        <v>651.7</v>
      </c>
      <c r="E31" s="114">
        <f t="shared" si="1"/>
        <v>99.57219251336899</v>
      </c>
    </row>
    <row r="32" spans="1:5" ht="15">
      <c r="A32" s="122" t="s">
        <v>50</v>
      </c>
      <c r="B32" s="130" t="s">
        <v>51</v>
      </c>
      <c r="C32" s="113">
        <f>C33</f>
        <v>7.1</v>
      </c>
      <c r="D32" s="113">
        <f>D33</f>
        <v>7.1</v>
      </c>
      <c r="E32" s="114">
        <f t="shared" si="1"/>
        <v>100</v>
      </c>
    </row>
    <row r="33" spans="1:5" ht="15">
      <c r="A33" s="119" t="s">
        <v>50</v>
      </c>
      <c r="B33" s="116" t="s">
        <v>51</v>
      </c>
      <c r="C33" s="118">
        <v>7.1</v>
      </c>
      <c r="D33" s="118">
        <v>7.1</v>
      </c>
      <c r="E33" s="114">
        <f t="shared" si="1"/>
        <v>100</v>
      </c>
    </row>
    <row r="34" spans="1:5" ht="15">
      <c r="A34" s="119"/>
      <c r="B34" s="113" t="s">
        <v>52</v>
      </c>
      <c r="C34" s="131">
        <f>SUM(C11+C21+C27+C30+C18+C32+C24)</f>
        <v>2499.3999999999996</v>
      </c>
      <c r="D34" s="131">
        <f>SUM(D11+D21+D27+D30+D18+D32+D24)</f>
        <v>2454.2</v>
      </c>
      <c r="E34" s="114">
        <f t="shared" si="1"/>
        <v>98.19156597583421</v>
      </c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</sheetData>
  <sheetProtection/>
  <mergeCells count="7">
    <mergeCell ref="B5:E5"/>
    <mergeCell ref="A7:E7"/>
    <mergeCell ref="A8:E8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70">
      <selection activeCell="A15" sqref="A15"/>
    </sheetView>
  </sheetViews>
  <sheetFormatPr defaultColWidth="9.140625" defaultRowHeight="12.75"/>
  <cols>
    <col min="1" max="1" width="73.421875" style="0" customWidth="1"/>
    <col min="5" max="5" width="8.7109375" style="0" customWidth="1"/>
    <col min="6" max="6" width="14.7109375" style="0" customWidth="1"/>
    <col min="7" max="7" width="14.57421875" style="0" customWidth="1"/>
    <col min="8" max="8" width="13.421875" style="0" customWidth="1"/>
  </cols>
  <sheetData>
    <row r="1" spans="1:8" ht="15">
      <c r="A1" s="137" t="s">
        <v>53</v>
      </c>
      <c r="B1" s="137"/>
      <c r="C1" s="137"/>
      <c r="D1" s="137"/>
      <c r="E1" s="137"/>
      <c r="F1" s="137"/>
      <c r="G1" s="137"/>
      <c r="H1" s="137"/>
    </row>
    <row r="2" spans="1:8" ht="15">
      <c r="A2" s="65"/>
      <c r="B2" s="137"/>
      <c r="C2" s="137"/>
      <c r="D2" s="137"/>
      <c r="E2" s="137" t="s">
        <v>174</v>
      </c>
      <c r="F2" s="137"/>
      <c r="G2" s="137"/>
      <c r="H2" s="137"/>
    </row>
    <row r="3" spans="1:8" ht="15">
      <c r="A3" s="65"/>
      <c r="B3" s="137" t="s">
        <v>171</v>
      </c>
      <c r="C3" s="137"/>
      <c r="D3" s="137"/>
      <c r="E3" s="137"/>
      <c r="F3" s="137"/>
      <c r="G3" s="137"/>
      <c r="H3" s="137"/>
    </row>
    <row r="4" spans="1:8" ht="15">
      <c r="A4" s="65"/>
      <c r="B4" s="137" t="s">
        <v>175</v>
      </c>
      <c r="C4" s="137"/>
      <c r="D4" s="137"/>
      <c r="E4" s="137"/>
      <c r="F4" s="137"/>
      <c r="G4" s="137"/>
      <c r="H4" s="137"/>
    </row>
    <row r="5" spans="1:8" ht="15">
      <c r="A5" s="66"/>
      <c r="B5" s="137"/>
      <c r="C5" s="137"/>
      <c r="D5" s="137"/>
      <c r="E5" s="137" t="s">
        <v>184</v>
      </c>
      <c r="F5" s="137"/>
      <c r="G5" s="137"/>
      <c r="H5" s="13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.75">
      <c r="A7" s="138" t="s">
        <v>167</v>
      </c>
      <c r="B7" s="138"/>
      <c r="C7" s="138"/>
      <c r="D7" s="138"/>
      <c r="E7" s="138"/>
      <c r="F7" s="138"/>
      <c r="G7" s="138"/>
      <c r="H7" s="138"/>
    </row>
    <row r="8" spans="1:8" ht="15.75">
      <c r="A8" s="138" t="s">
        <v>173</v>
      </c>
      <c r="B8" s="138"/>
      <c r="C8" s="138"/>
      <c r="D8" s="138"/>
      <c r="E8" s="138"/>
      <c r="F8" s="138"/>
      <c r="G8" s="138"/>
      <c r="H8" s="138"/>
    </row>
    <row r="9" spans="1:8" ht="15">
      <c r="A9" s="67"/>
      <c r="B9" s="67"/>
      <c r="C9" s="67"/>
      <c r="D9" s="67"/>
      <c r="E9" s="67"/>
      <c r="F9" s="67"/>
      <c r="G9" s="67"/>
      <c r="H9" s="65" t="s">
        <v>54</v>
      </c>
    </row>
    <row r="10" spans="1:8" ht="45">
      <c r="A10" s="68" t="s">
        <v>55</v>
      </c>
      <c r="B10" s="68" t="s">
        <v>56</v>
      </c>
      <c r="C10" s="68" t="s">
        <v>57</v>
      </c>
      <c r="D10" s="68" t="s">
        <v>58</v>
      </c>
      <c r="E10" s="68" t="s">
        <v>59</v>
      </c>
      <c r="F10" s="68" t="s">
        <v>108</v>
      </c>
      <c r="G10" s="69" t="s">
        <v>109</v>
      </c>
      <c r="H10" s="70" t="s">
        <v>60</v>
      </c>
    </row>
    <row r="11" spans="1:8" ht="20.25" customHeight="1">
      <c r="A11" s="71" t="s">
        <v>168</v>
      </c>
      <c r="B11" s="72" t="s">
        <v>61</v>
      </c>
      <c r="C11" s="72" t="s">
        <v>62</v>
      </c>
      <c r="D11" s="72" t="s">
        <v>63</v>
      </c>
      <c r="E11" s="72" t="s">
        <v>64</v>
      </c>
      <c r="F11" s="73">
        <f>F13+F16+F23+F28+F31+F36+F41+F48+F52+F72+F80</f>
        <v>2499.4</v>
      </c>
      <c r="G11" s="73">
        <f>G13+G16+G23+G28+G31+G36+G41+G48+G52+G72+G80</f>
        <v>2454.2000000000003</v>
      </c>
      <c r="H11" s="73">
        <f>G11/F11*100</f>
        <v>98.19156597583421</v>
      </c>
    </row>
    <row r="12" spans="1:8" s="51" customFormat="1" ht="19.5" customHeight="1">
      <c r="A12" s="74" t="s">
        <v>65</v>
      </c>
      <c r="B12" s="75" t="s">
        <v>61</v>
      </c>
      <c r="C12" s="75" t="s">
        <v>26</v>
      </c>
      <c r="D12" s="75" t="s">
        <v>63</v>
      </c>
      <c r="E12" s="75" t="s">
        <v>64</v>
      </c>
      <c r="F12" s="76">
        <f>F13+F16+F31+F23+F28</f>
        <v>888.4</v>
      </c>
      <c r="G12" s="76">
        <f>G13+G16+G31+G23+G28</f>
        <v>876.6</v>
      </c>
      <c r="H12" s="77">
        <f aca="true" t="shared" si="0" ref="H12:H73">G12/F12*100</f>
        <v>98.67176947321028</v>
      </c>
    </row>
    <row r="13" spans="1:8" ht="30">
      <c r="A13" s="78" t="s">
        <v>66</v>
      </c>
      <c r="B13" s="79" t="s">
        <v>61</v>
      </c>
      <c r="C13" s="79" t="s">
        <v>28</v>
      </c>
      <c r="D13" s="79" t="s">
        <v>63</v>
      </c>
      <c r="E13" s="79" t="s">
        <v>64</v>
      </c>
      <c r="F13" s="80">
        <f>F14</f>
        <v>291</v>
      </c>
      <c r="G13" s="80">
        <f>G14</f>
        <v>291</v>
      </c>
      <c r="H13" s="81">
        <f>G13/F13*100</f>
        <v>100</v>
      </c>
    </row>
    <row r="14" spans="1:8" s="51" customFormat="1" ht="17.25" customHeight="1">
      <c r="A14" s="52" t="s">
        <v>67</v>
      </c>
      <c r="B14" s="75" t="s">
        <v>61</v>
      </c>
      <c r="C14" s="75" t="s">
        <v>28</v>
      </c>
      <c r="D14" s="75" t="s">
        <v>105</v>
      </c>
      <c r="E14" s="75" t="s">
        <v>64</v>
      </c>
      <c r="F14" s="76">
        <v>291</v>
      </c>
      <c r="G14" s="76">
        <v>291</v>
      </c>
      <c r="H14" s="77">
        <f t="shared" si="0"/>
        <v>100</v>
      </c>
    </row>
    <row r="15" spans="1:8" s="51" customFormat="1" ht="61.5" customHeight="1">
      <c r="A15" s="82" t="s">
        <v>107</v>
      </c>
      <c r="B15" s="75" t="s">
        <v>61</v>
      </c>
      <c r="C15" s="75" t="s">
        <v>28</v>
      </c>
      <c r="D15" s="75" t="s">
        <v>105</v>
      </c>
      <c r="E15" s="75" t="s">
        <v>106</v>
      </c>
      <c r="F15" s="76">
        <v>291</v>
      </c>
      <c r="G15" s="76">
        <v>291</v>
      </c>
      <c r="H15" s="77">
        <f t="shared" si="0"/>
        <v>100</v>
      </c>
    </row>
    <row r="16" spans="1:8" ht="45">
      <c r="A16" s="78" t="s">
        <v>68</v>
      </c>
      <c r="B16" s="79" t="s">
        <v>61</v>
      </c>
      <c r="C16" s="79" t="s">
        <v>30</v>
      </c>
      <c r="D16" s="79" t="s">
        <v>63</v>
      </c>
      <c r="E16" s="79" t="s">
        <v>64</v>
      </c>
      <c r="F16" s="80">
        <f>F17</f>
        <v>559.6</v>
      </c>
      <c r="G16" s="80">
        <f>G17</f>
        <v>554.1</v>
      </c>
      <c r="H16" s="81">
        <f>G16/F16*100</f>
        <v>99.01715511079342</v>
      </c>
    </row>
    <row r="17" spans="1:8" ht="27" customHeight="1">
      <c r="A17" s="63" t="s">
        <v>110</v>
      </c>
      <c r="B17" s="75" t="s">
        <v>61</v>
      </c>
      <c r="C17" s="75" t="s">
        <v>30</v>
      </c>
      <c r="D17" s="75" t="s">
        <v>122</v>
      </c>
      <c r="E17" s="75" t="s">
        <v>64</v>
      </c>
      <c r="F17" s="76">
        <f>F20+F21+F22</f>
        <v>559.6</v>
      </c>
      <c r="G17" s="76">
        <f>G20+G21+G22</f>
        <v>554.1</v>
      </c>
      <c r="H17" s="77">
        <f>G17/F17*100</f>
        <v>99.01715511079342</v>
      </c>
    </row>
    <row r="18" spans="1:8" ht="15" customHeight="1">
      <c r="A18" s="84" t="s">
        <v>112</v>
      </c>
      <c r="B18" s="75" t="s">
        <v>61</v>
      </c>
      <c r="C18" s="75" t="s">
        <v>30</v>
      </c>
      <c r="D18" s="75" t="s">
        <v>111</v>
      </c>
      <c r="E18" s="75" t="s">
        <v>64</v>
      </c>
      <c r="F18" s="76">
        <v>451.8</v>
      </c>
      <c r="G18" s="83">
        <v>377.8</v>
      </c>
      <c r="H18" s="77">
        <f t="shared" si="0"/>
        <v>83.62107127047366</v>
      </c>
    </row>
    <row r="19" spans="1:8" ht="15" customHeight="1">
      <c r="A19" s="84" t="s">
        <v>114</v>
      </c>
      <c r="B19" s="75" t="s">
        <v>61</v>
      </c>
      <c r="C19" s="75" t="s">
        <v>30</v>
      </c>
      <c r="D19" s="75" t="s">
        <v>113</v>
      </c>
      <c r="E19" s="75" t="s">
        <v>64</v>
      </c>
      <c r="F19" s="76">
        <v>451.8</v>
      </c>
      <c r="G19" s="83">
        <v>377.8</v>
      </c>
      <c r="H19" s="77">
        <f t="shared" si="0"/>
        <v>83.62107127047366</v>
      </c>
    </row>
    <row r="20" spans="1:8" ht="41.25" customHeight="1">
      <c r="A20" s="63" t="s">
        <v>107</v>
      </c>
      <c r="B20" s="75" t="s">
        <v>61</v>
      </c>
      <c r="C20" s="75" t="s">
        <v>30</v>
      </c>
      <c r="D20" s="75" t="s">
        <v>113</v>
      </c>
      <c r="E20" s="75" t="s">
        <v>106</v>
      </c>
      <c r="F20" s="76">
        <v>373.7</v>
      </c>
      <c r="G20" s="83">
        <v>373.5</v>
      </c>
      <c r="H20" s="77">
        <f t="shared" si="0"/>
        <v>99.94648113459995</v>
      </c>
    </row>
    <row r="21" spans="1:8" ht="15" customHeight="1">
      <c r="A21" s="84" t="s">
        <v>117</v>
      </c>
      <c r="B21" s="75" t="s">
        <v>61</v>
      </c>
      <c r="C21" s="75" t="s">
        <v>30</v>
      </c>
      <c r="D21" s="75" t="s">
        <v>113</v>
      </c>
      <c r="E21" s="75" t="s">
        <v>115</v>
      </c>
      <c r="F21" s="76">
        <v>172.9</v>
      </c>
      <c r="G21" s="83">
        <v>167.6</v>
      </c>
      <c r="H21" s="77">
        <f t="shared" si="0"/>
        <v>96.93464430306535</v>
      </c>
    </row>
    <row r="22" spans="1:8" ht="15" customHeight="1" thickBot="1">
      <c r="A22" s="84" t="s">
        <v>118</v>
      </c>
      <c r="B22" s="75" t="s">
        <v>61</v>
      </c>
      <c r="C22" s="75" t="s">
        <v>30</v>
      </c>
      <c r="D22" s="75" t="s">
        <v>113</v>
      </c>
      <c r="E22" s="75" t="s">
        <v>116</v>
      </c>
      <c r="F22" s="76">
        <v>13</v>
      </c>
      <c r="G22" s="83">
        <v>13</v>
      </c>
      <c r="H22" s="77">
        <f t="shared" si="0"/>
        <v>100</v>
      </c>
    </row>
    <row r="23" spans="1:8" ht="15" customHeight="1" thickBot="1">
      <c r="A23" s="85" t="s">
        <v>99</v>
      </c>
      <c r="B23" s="79" t="s">
        <v>61</v>
      </c>
      <c r="C23" s="79" t="s">
        <v>97</v>
      </c>
      <c r="D23" s="79" t="s">
        <v>63</v>
      </c>
      <c r="E23" s="79" t="s">
        <v>64</v>
      </c>
      <c r="F23" s="80">
        <f>F24</f>
        <v>31.5</v>
      </c>
      <c r="G23" s="80">
        <f>G24</f>
        <v>30.2</v>
      </c>
      <c r="H23" s="81">
        <f t="shared" si="0"/>
        <v>95.87301587301586</v>
      </c>
    </row>
    <row r="24" spans="1:8" ht="32.25" customHeight="1">
      <c r="A24" s="82" t="s">
        <v>119</v>
      </c>
      <c r="B24" s="75" t="s">
        <v>61</v>
      </c>
      <c r="C24" s="75" t="s">
        <v>97</v>
      </c>
      <c r="D24" s="75" t="s">
        <v>122</v>
      </c>
      <c r="E24" s="75" t="s">
        <v>64</v>
      </c>
      <c r="F24" s="76">
        <v>31.5</v>
      </c>
      <c r="G24" s="83">
        <v>30.2</v>
      </c>
      <c r="H24" s="77">
        <f t="shared" si="0"/>
        <v>95.87301587301586</v>
      </c>
    </row>
    <row r="25" spans="1:8" ht="15" customHeight="1">
      <c r="A25" s="64" t="s">
        <v>120</v>
      </c>
      <c r="B25" s="75" t="s">
        <v>61</v>
      </c>
      <c r="C25" s="75" t="s">
        <v>97</v>
      </c>
      <c r="D25" s="75" t="s">
        <v>121</v>
      </c>
      <c r="E25" s="75" t="s">
        <v>64</v>
      </c>
      <c r="F25" s="76">
        <v>31.5</v>
      </c>
      <c r="G25" s="83">
        <v>30.2</v>
      </c>
      <c r="H25" s="77">
        <f t="shared" si="0"/>
        <v>95.87301587301586</v>
      </c>
    </row>
    <row r="26" spans="1:8" ht="15" customHeight="1">
      <c r="A26" s="84" t="s">
        <v>114</v>
      </c>
      <c r="B26" s="75" t="s">
        <v>61</v>
      </c>
      <c r="C26" s="75" t="s">
        <v>97</v>
      </c>
      <c r="D26" s="75" t="s">
        <v>123</v>
      </c>
      <c r="E26" s="75" t="s">
        <v>64</v>
      </c>
      <c r="F26" s="76">
        <v>31.5</v>
      </c>
      <c r="G26" s="83">
        <v>30.2</v>
      </c>
      <c r="H26" s="77">
        <f t="shared" si="0"/>
        <v>95.87301587301586</v>
      </c>
    </row>
    <row r="27" spans="1:8" ht="15" customHeight="1" thickBot="1">
      <c r="A27" s="84" t="s">
        <v>117</v>
      </c>
      <c r="B27" s="75" t="s">
        <v>61</v>
      </c>
      <c r="C27" s="75" t="s">
        <v>97</v>
      </c>
      <c r="D27" s="75" t="s">
        <v>123</v>
      </c>
      <c r="E27" s="75" t="s">
        <v>115</v>
      </c>
      <c r="F27" s="76">
        <v>31.5</v>
      </c>
      <c r="G27" s="83">
        <v>30.2</v>
      </c>
      <c r="H27" s="77">
        <f t="shared" si="0"/>
        <v>95.87301587301586</v>
      </c>
    </row>
    <row r="28" spans="1:8" ht="15" customHeight="1" thickBot="1">
      <c r="A28" s="86" t="s">
        <v>124</v>
      </c>
      <c r="B28" s="79" t="s">
        <v>61</v>
      </c>
      <c r="C28" s="79" t="s">
        <v>98</v>
      </c>
      <c r="D28" s="79" t="s">
        <v>63</v>
      </c>
      <c r="E28" s="79" t="s">
        <v>64</v>
      </c>
      <c r="F28" s="80">
        <f>F29</f>
        <v>5</v>
      </c>
      <c r="G28" s="87">
        <f>G29</f>
        <v>0</v>
      </c>
      <c r="H28" s="77">
        <f t="shared" si="0"/>
        <v>0</v>
      </c>
    </row>
    <row r="29" spans="1:8" ht="15" customHeight="1" thickBot="1">
      <c r="A29" s="88" t="s">
        <v>172</v>
      </c>
      <c r="B29" s="75" t="s">
        <v>61</v>
      </c>
      <c r="C29" s="75" t="s">
        <v>98</v>
      </c>
      <c r="D29" s="75" t="s">
        <v>125</v>
      </c>
      <c r="E29" s="75" t="s">
        <v>64</v>
      </c>
      <c r="F29" s="76">
        <v>5</v>
      </c>
      <c r="G29" s="83"/>
      <c r="H29" s="77">
        <f t="shared" si="0"/>
        <v>0</v>
      </c>
    </row>
    <row r="30" spans="1:8" ht="15" customHeight="1" thickBot="1">
      <c r="A30" s="88" t="s">
        <v>117</v>
      </c>
      <c r="B30" s="75" t="s">
        <v>61</v>
      </c>
      <c r="C30" s="75" t="s">
        <v>98</v>
      </c>
      <c r="D30" s="75" t="s">
        <v>125</v>
      </c>
      <c r="E30" s="75" t="s">
        <v>115</v>
      </c>
      <c r="F30" s="76">
        <v>5</v>
      </c>
      <c r="G30" s="83"/>
      <c r="H30" s="77">
        <f t="shared" si="0"/>
        <v>0</v>
      </c>
    </row>
    <row r="31" spans="1:8" ht="18" customHeight="1">
      <c r="A31" s="78" t="s">
        <v>69</v>
      </c>
      <c r="B31" s="79" t="s">
        <v>61</v>
      </c>
      <c r="C31" s="79" t="s">
        <v>32</v>
      </c>
      <c r="D31" s="79" t="s">
        <v>63</v>
      </c>
      <c r="E31" s="79" t="s">
        <v>64</v>
      </c>
      <c r="F31" s="80">
        <f>F32</f>
        <v>1.3</v>
      </c>
      <c r="G31" s="80">
        <f>G32</f>
        <v>1.3</v>
      </c>
      <c r="H31" s="81">
        <f t="shared" si="0"/>
        <v>100</v>
      </c>
    </row>
    <row r="32" spans="1:8" s="51" customFormat="1" ht="12.75" customHeight="1">
      <c r="A32" s="89" t="s">
        <v>112</v>
      </c>
      <c r="B32" s="75" t="s">
        <v>61</v>
      </c>
      <c r="C32" s="75" t="s">
        <v>32</v>
      </c>
      <c r="D32" s="75" t="s">
        <v>111</v>
      </c>
      <c r="E32" s="75" t="s">
        <v>64</v>
      </c>
      <c r="F32" s="76">
        <f>F33</f>
        <v>1.3</v>
      </c>
      <c r="G32" s="76">
        <f>G33</f>
        <v>1.3</v>
      </c>
      <c r="H32" s="77">
        <f t="shared" si="0"/>
        <v>100</v>
      </c>
    </row>
    <row r="33" spans="1:8" ht="45">
      <c r="A33" s="82" t="s">
        <v>126</v>
      </c>
      <c r="B33" s="75" t="s">
        <v>61</v>
      </c>
      <c r="C33" s="75" t="s">
        <v>32</v>
      </c>
      <c r="D33" s="75" t="s">
        <v>128</v>
      </c>
      <c r="E33" s="75" t="s">
        <v>64</v>
      </c>
      <c r="F33" s="76">
        <f>F34+F35</f>
        <v>1.3</v>
      </c>
      <c r="G33" s="76">
        <f>G34+G35</f>
        <v>1.3</v>
      </c>
      <c r="H33" s="77">
        <f t="shared" si="0"/>
        <v>100</v>
      </c>
    </row>
    <row r="34" spans="1:8" ht="60">
      <c r="A34" s="82" t="s">
        <v>127</v>
      </c>
      <c r="B34" s="75" t="s">
        <v>61</v>
      </c>
      <c r="C34" s="75" t="s">
        <v>32</v>
      </c>
      <c r="D34" s="75" t="s">
        <v>128</v>
      </c>
      <c r="E34" s="75" t="s">
        <v>106</v>
      </c>
      <c r="F34" s="76">
        <v>0.8</v>
      </c>
      <c r="G34" s="76">
        <v>0.8</v>
      </c>
      <c r="H34" s="77">
        <f t="shared" si="0"/>
        <v>100</v>
      </c>
    </row>
    <row r="35" spans="1:8" ht="15">
      <c r="A35" s="89" t="s">
        <v>117</v>
      </c>
      <c r="B35" s="75" t="s">
        <v>61</v>
      </c>
      <c r="C35" s="75" t="s">
        <v>32</v>
      </c>
      <c r="D35" s="75" t="s">
        <v>128</v>
      </c>
      <c r="E35" s="75" t="s">
        <v>115</v>
      </c>
      <c r="F35" s="76">
        <v>0.5</v>
      </c>
      <c r="G35" s="76">
        <v>0.5</v>
      </c>
      <c r="H35" s="77">
        <f t="shared" si="0"/>
        <v>100</v>
      </c>
    </row>
    <row r="36" spans="1:8" ht="15">
      <c r="A36" s="90" t="s">
        <v>70</v>
      </c>
      <c r="B36" s="79" t="s">
        <v>61</v>
      </c>
      <c r="C36" s="91" t="s">
        <v>34</v>
      </c>
      <c r="D36" s="91" t="s">
        <v>63</v>
      </c>
      <c r="E36" s="91" t="s">
        <v>64</v>
      </c>
      <c r="F36" s="80">
        <f>F37</f>
        <v>31.2</v>
      </c>
      <c r="G36" s="80">
        <f>G37</f>
        <v>31.2</v>
      </c>
      <c r="H36" s="81">
        <f t="shared" si="0"/>
        <v>100</v>
      </c>
    </row>
    <row r="37" spans="1:8" ht="15">
      <c r="A37" s="92" t="s">
        <v>71</v>
      </c>
      <c r="B37" s="75" t="s">
        <v>61</v>
      </c>
      <c r="C37" s="93" t="s">
        <v>36</v>
      </c>
      <c r="D37" s="93" t="s">
        <v>63</v>
      </c>
      <c r="E37" s="93" t="s">
        <v>64</v>
      </c>
      <c r="F37" s="76">
        <v>31.2</v>
      </c>
      <c r="G37" s="76">
        <v>31.2</v>
      </c>
      <c r="H37" s="77">
        <f t="shared" si="0"/>
        <v>100</v>
      </c>
    </row>
    <row r="38" spans="1:8" ht="30">
      <c r="A38" s="92" t="s">
        <v>72</v>
      </c>
      <c r="B38" s="75" t="s">
        <v>61</v>
      </c>
      <c r="C38" s="94" t="s">
        <v>36</v>
      </c>
      <c r="D38" s="95" t="s">
        <v>129</v>
      </c>
      <c r="E38" s="93" t="s">
        <v>64</v>
      </c>
      <c r="F38" s="76">
        <v>31.2</v>
      </c>
      <c r="G38" s="76">
        <v>31.2</v>
      </c>
      <c r="H38" s="77">
        <f t="shared" si="0"/>
        <v>100</v>
      </c>
    </row>
    <row r="39" spans="1:8" ht="60">
      <c r="A39" s="63" t="s">
        <v>107</v>
      </c>
      <c r="B39" s="75" t="s">
        <v>61</v>
      </c>
      <c r="C39" s="93" t="s">
        <v>36</v>
      </c>
      <c r="D39" s="96" t="s">
        <v>129</v>
      </c>
      <c r="E39" s="93" t="s">
        <v>106</v>
      </c>
      <c r="F39" s="76">
        <v>23</v>
      </c>
      <c r="G39" s="76">
        <v>23</v>
      </c>
      <c r="H39" s="77">
        <f t="shared" si="0"/>
        <v>100</v>
      </c>
    </row>
    <row r="40" spans="1:8" ht="15">
      <c r="A40" s="84" t="s">
        <v>117</v>
      </c>
      <c r="B40" s="75" t="s">
        <v>61</v>
      </c>
      <c r="C40" s="93" t="s">
        <v>36</v>
      </c>
      <c r="D40" s="95" t="s">
        <v>129</v>
      </c>
      <c r="E40" s="93" t="s">
        <v>115</v>
      </c>
      <c r="F40" s="76">
        <v>8.2</v>
      </c>
      <c r="G40" s="76">
        <v>8.2</v>
      </c>
      <c r="H40" s="77">
        <f t="shared" si="0"/>
        <v>100</v>
      </c>
    </row>
    <row r="41" spans="1:8" ht="30">
      <c r="A41" s="78" t="s">
        <v>73</v>
      </c>
      <c r="B41" s="79" t="s">
        <v>61</v>
      </c>
      <c r="C41" s="79" t="s">
        <v>38</v>
      </c>
      <c r="D41" s="79" t="s">
        <v>63</v>
      </c>
      <c r="E41" s="79" t="s">
        <v>64</v>
      </c>
      <c r="F41" s="80">
        <f>F42</f>
        <v>730.2</v>
      </c>
      <c r="G41" s="80">
        <f>G42</f>
        <v>714.5</v>
      </c>
      <c r="H41" s="81">
        <f t="shared" si="0"/>
        <v>97.84990413585318</v>
      </c>
    </row>
    <row r="42" spans="1:8" s="51" customFormat="1" ht="15.75">
      <c r="A42" s="97" t="s">
        <v>41</v>
      </c>
      <c r="B42" s="75" t="s">
        <v>61</v>
      </c>
      <c r="C42" s="75" t="s">
        <v>40</v>
      </c>
      <c r="D42" s="75" t="s">
        <v>63</v>
      </c>
      <c r="E42" s="75" t="s">
        <v>64</v>
      </c>
      <c r="F42" s="76">
        <v>730.2</v>
      </c>
      <c r="G42" s="76">
        <f>G43</f>
        <v>714.5</v>
      </c>
      <c r="H42" s="77">
        <f t="shared" si="0"/>
        <v>97.84990413585318</v>
      </c>
    </row>
    <row r="43" spans="1:8" s="51" customFormat="1" ht="30">
      <c r="A43" s="98" t="s">
        <v>131</v>
      </c>
      <c r="B43" s="75" t="s">
        <v>61</v>
      </c>
      <c r="C43" s="75" t="s">
        <v>40</v>
      </c>
      <c r="D43" s="75" t="s">
        <v>130</v>
      </c>
      <c r="E43" s="75" t="s">
        <v>64</v>
      </c>
      <c r="F43" s="76">
        <v>730.2</v>
      </c>
      <c r="G43" s="76">
        <f>G44</f>
        <v>714.5</v>
      </c>
      <c r="H43" s="77">
        <f t="shared" si="0"/>
        <v>97.84990413585318</v>
      </c>
    </row>
    <row r="44" spans="1:8" ht="27" customHeight="1">
      <c r="A44" s="98" t="s">
        <v>133</v>
      </c>
      <c r="B44" s="75" t="s">
        <v>61</v>
      </c>
      <c r="C44" s="75" t="s">
        <v>40</v>
      </c>
      <c r="D44" s="75" t="s">
        <v>132</v>
      </c>
      <c r="E44" s="75" t="s">
        <v>64</v>
      </c>
      <c r="F44" s="76">
        <v>730.2</v>
      </c>
      <c r="G44" s="76">
        <f>G45</f>
        <v>714.5</v>
      </c>
      <c r="H44" s="77">
        <f t="shared" si="0"/>
        <v>97.84990413585318</v>
      </c>
    </row>
    <row r="45" spans="1:8" ht="17.25" customHeight="1">
      <c r="A45" s="99" t="s">
        <v>135</v>
      </c>
      <c r="B45" s="75" t="s">
        <v>61</v>
      </c>
      <c r="C45" s="75" t="s">
        <v>40</v>
      </c>
      <c r="D45" s="75" t="s">
        <v>134</v>
      </c>
      <c r="E45" s="75" t="s">
        <v>64</v>
      </c>
      <c r="F45" s="76">
        <v>730.2</v>
      </c>
      <c r="G45" s="76">
        <f>G46+G47</f>
        <v>714.5</v>
      </c>
      <c r="H45" s="77">
        <f t="shared" si="0"/>
        <v>97.84990413585318</v>
      </c>
    </row>
    <row r="46" spans="1:8" ht="24" customHeight="1">
      <c r="A46" s="63" t="s">
        <v>107</v>
      </c>
      <c r="B46" s="75" t="s">
        <v>61</v>
      </c>
      <c r="C46" s="75" t="s">
        <v>40</v>
      </c>
      <c r="D46" s="75" t="s">
        <v>134</v>
      </c>
      <c r="E46" s="75" t="s">
        <v>106</v>
      </c>
      <c r="F46" s="76">
        <v>650.5</v>
      </c>
      <c r="G46" s="83">
        <v>650.4</v>
      </c>
      <c r="H46" s="77">
        <f t="shared" si="0"/>
        <v>99.98462720983858</v>
      </c>
    </row>
    <row r="47" spans="1:8" ht="17.25" customHeight="1">
      <c r="A47" s="84" t="s">
        <v>117</v>
      </c>
      <c r="B47" s="75" t="s">
        <v>61</v>
      </c>
      <c r="C47" s="75" t="s">
        <v>40</v>
      </c>
      <c r="D47" s="75" t="s">
        <v>134</v>
      </c>
      <c r="E47" s="75" t="s">
        <v>115</v>
      </c>
      <c r="F47" s="76">
        <v>79.7</v>
      </c>
      <c r="G47" s="83">
        <v>64.1</v>
      </c>
      <c r="H47" s="77">
        <f t="shared" si="0"/>
        <v>80.42659974905895</v>
      </c>
    </row>
    <row r="48" spans="1:8" ht="17.25" customHeight="1">
      <c r="A48" s="100" t="s">
        <v>94</v>
      </c>
      <c r="B48" s="79" t="s">
        <v>61</v>
      </c>
      <c r="C48" s="79" t="s">
        <v>92</v>
      </c>
      <c r="D48" s="79" t="s">
        <v>63</v>
      </c>
      <c r="E48" s="79" t="s">
        <v>64</v>
      </c>
      <c r="F48" s="80">
        <f>F49</f>
        <v>168</v>
      </c>
      <c r="G48" s="87">
        <f>G49</f>
        <v>167.1</v>
      </c>
      <c r="H48" s="81">
        <f t="shared" si="0"/>
        <v>99.46428571428572</v>
      </c>
    </row>
    <row r="49" spans="1:8" s="51" customFormat="1" ht="17.25" customHeight="1">
      <c r="A49" s="101" t="s">
        <v>93</v>
      </c>
      <c r="B49" s="75" t="s">
        <v>61</v>
      </c>
      <c r="C49" s="75" t="s">
        <v>91</v>
      </c>
      <c r="D49" s="75" t="s">
        <v>63</v>
      </c>
      <c r="E49" s="75" t="s">
        <v>64</v>
      </c>
      <c r="F49" s="76">
        <v>168</v>
      </c>
      <c r="G49" s="76">
        <v>167.1</v>
      </c>
      <c r="H49" s="77">
        <f t="shared" si="0"/>
        <v>99.46428571428572</v>
      </c>
    </row>
    <row r="50" spans="1:8" ht="36.75" customHeight="1">
      <c r="A50" s="63" t="s">
        <v>137</v>
      </c>
      <c r="B50" s="75" t="s">
        <v>61</v>
      </c>
      <c r="C50" s="75" t="s">
        <v>91</v>
      </c>
      <c r="D50" s="75" t="s">
        <v>136</v>
      </c>
      <c r="E50" s="75" t="s">
        <v>64</v>
      </c>
      <c r="F50" s="76">
        <v>168</v>
      </c>
      <c r="G50" s="76">
        <v>167.1</v>
      </c>
      <c r="H50" s="77">
        <f t="shared" si="0"/>
        <v>99.46428571428572</v>
      </c>
    </row>
    <row r="51" spans="1:8" ht="17.25" customHeight="1">
      <c r="A51" s="84" t="s">
        <v>139</v>
      </c>
      <c r="B51" s="75" t="s">
        <v>61</v>
      </c>
      <c r="C51" s="75" t="s">
        <v>91</v>
      </c>
      <c r="D51" s="75" t="s">
        <v>136</v>
      </c>
      <c r="E51" s="75" t="s">
        <v>138</v>
      </c>
      <c r="F51" s="76">
        <v>168</v>
      </c>
      <c r="G51" s="76">
        <v>167.1</v>
      </c>
      <c r="H51" s="77">
        <f t="shared" si="0"/>
        <v>99.46428571428572</v>
      </c>
    </row>
    <row r="52" spans="1:8" ht="17.25" customHeight="1">
      <c r="A52" s="78" t="s">
        <v>74</v>
      </c>
      <c r="B52" s="79" t="s">
        <v>61</v>
      </c>
      <c r="C52" s="79" t="s">
        <v>42</v>
      </c>
      <c r="D52" s="79" t="s">
        <v>63</v>
      </c>
      <c r="E52" s="79" t="s">
        <v>64</v>
      </c>
      <c r="F52" s="80">
        <f>F53+F67</f>
        <v>20</v>
      </c>
      <c r="G52" s="80">
        <f>G53+G67</f>
        <v>6</v>
      </c>
      <c r="H52" s="81">
        <f t="shared" si="0"/>
        <v>30</v>
      </c>
    </row>
    <row r="53" spans="1:8" s="51" customFormat="1" ht="17.25" customHeight="1">
      <c r="A53" s="52" t="s">
        <v>86</v>
      </c>
      <c r="B53" s="75" t="s">
        <v>61</v>
      </c>
      <c r="C53" s="75" t="s">
        <v>44</v>
      </c>
      <c r="D53" s="75" t="s">
        <v>63</v>
      </c>
      <c r="E53" s="75" t="s">
        <v>64</v>
      </c>
      <c r="F53" s="76">
        <v>20</v>
      </c>
      <c r="G53" s="76">
        <v>6</v>
      </c>
      <c r="H53" s="77">
        <f t="shared" si="0"/>
        <v>30</v>
      </c>
    </row>
    <row r="54" spans="1:8" ht="15">
      <c r="A54" s="102" t="s">
        <v>141</v>
      </c>
      <c r="B54" s="75" t="s">
        <v>61</v>
      </c>
      <c r="C54" s="75" t="s">
        <v>44</v>
      </c>
      <c r="D54" s="75" t="s">
        <v>140</v>
      </c>
      <c r="E54" s="75" t="s">
        <v>64</v>
      </c>
      <c r="F54" s="76">
        <v>20</v>
      </c>
      <c r="G54" s="76">
        <v>6</v>
      </c>
      <c r="H54" s="77">
        <f t="shared" si="0"/>
        <v>30</v>
      </c>
    </row>
    <row r="55" spans="1:8" ht="15">
      <c r="A55" s="99" t="s">
        <v>143</v>
      </c>
      <c r="B55" s="75" t="s">
        <v>61</v>
      </c>
      <c r="C55" s="75" t="s">
        <v>44</v>
      </c>
      <c r="D55" s="75" t="s">
        <v>142</v>
      </c>
      <c r="E55" s="75" t="s">
        <v>64</v>
      </c>
      <c r="F55" s="76">
        <v>1</v>
      </c>
      <c r="G55" s="83"/>
      <c r="H55" s="77">
        <f t="shared" si="0"/>
        <v>0</v>
      </c>
    </row>
    <row r="56" spans="1:8" ht="15">
      <c r="A56" s="102" t="s">
        <v>114</v>
      </c>
      <c r="B56" s="75" t="s">
        <v>61</v>
      </c>
      <c r="C56" s="75" t="s">
        <v>44</v>
      </c>
      <c r="D56" s="75" t="s">
        <v>144</v>
      </c>
      <c r="E56" s="75" t="s">
        <v>64</v>
      </c>
      <c r="F56" s="76">
        <v>1</v>
      </c>
      <c r="G56" s="83"/>
      <c r="H56" s="77">
        <f t="shared" si="0"/>
        <v>0</v>
      </c>
    </row>
    <row r="57" spans="1:8" ht="15">
      <c r="A57" s="89" t="s">
        <v>117</v>
      </c>
      <c r="B57" s="75" t="s">
        <v>61</v>
      </c>
      <c r="C57" s="75" t="s">
        <v>44</v>
      </c>
      <c r="D57" s="75" t="s">
        <v>144</v>
      </c>
      <c r="E57" s="75" t="s">
        <v>115</v>
      </c>
      <c r="F57" s="76">
        <v>1</v>
      </c>
      <c r="G57" s="83"/>
      <c r="H57" s="77">
        <f t="shared" si="0"/>
        <v>0</v>
      </c>
    </row>
    <row r="58" spans="1:8" ht="15">
      <c r="A58" s="99" t="s">
        <v>146</v>
      </c>
      <c r="B58" s="75" t="s">
        <v>61</v>
      </c>
      <c r="C58" s="75" t="s">
        <v>44</v>
      </c>
      <c r="D58" s="75" t="s">
        <v>145</v>
      </c>
      <c r="E58" s="75" t="s">
        <v>64</v>
      </c>
      <c r="F58" s="76">
        <v>10</v>
      </c>
      <c r="G58" s="83"/>
      <c r="H58" s="77">
        <f t="shared" si="0"/>
        <v>0</v>
      </c>
    </row>
    <row r="59" spans="1:8" ht="15">
      <c r="A59" s="102" t="s">
        <v>114</v>
      </c>
      <c r="B59" s="75" t="s">
        <v>61</v>
      </c>
      <c r="C59" s="75" t="s">
        <v>44</v>
      </c>
      <c r="D59" s="75" t="s">
        <v>147</v>
      </c>
      <c r="E59" s="75" t="s">
        <v>64</v>
      </c>
      <c r="F59" s="76">
        <v>10</v>
      </c>
      <c r="G59" s="83"/>
      <c r="H59" s="77">
        <f t="shared" si="0"/>
        <v>0</v>
      </c>
    </row>
    <row r="60" spans="1:8" ht="15">
      <c r="A60" s="84" t="s">
        <v>117</v>
      </c>
      <c r="B60" s="75" t="s">
        <v>61</v>
      </c>
      <c r="C60" s="75" t="s">
        <v>44</v>
      </c>
      <c r="D60" s="75" t="s">
        <v>147</v>
      </c>
      <c r="E60" s="75" t="s">
        <v>115</v>
      </c>
      <c r="F60" s="76">
        <v>10</v>
      </c>
      <c r="G60" s="83"/>
      <c r="H60" s="77">
        <f t="shared" si="0"/>
        <v>0</v>
      </c>
    </row>
    <row r="61" spans="1:8" ht="45">
      <c r="A61" s="98" t="s">
        <v>87</v>
      </c>
      <c r="B61" s="75" t="s">
        <v>61</v>
      </c>
      <c r="C61" s="75" t="s">
        <v>44</v>
      </c>
      <c r="D61" s="75" t="s">
        <v>148</v>
      </c>
      <c r="E61" s="75" t="s">
        <v>64</v>
      </c>
      <c r="F61" s="76">
        <v>3</v>
      </c>
      <c r="G61" s="83"/>
      <c r="H61" s="77">
        <f t="shared" si="0"/>
        <v>0</v>
      </c>
    </row>
    <row r="62" spans="1:8" ht="15">
      <c r="A62" s="102" t="s">
        <v>114</v>
      </c>
      <c r="B62" s="75" t="s">
        <v>61</v>
      </c>
      <c r="C62" s="75" t="s">
        <v>44</v>
      </c>
      <c r="D62" s="75" t="s">
        <v>149</v>
      </c>
      <c r="E62" s="75" t="s">
        <v>64</v>
      </c>
      <c r="F62" s="76">
        <v>3</v>
      </c>
      <c r="G62" s="83"/>
      <c r="H62" s="77">
        <f t="shared" si="0"/>
        <v>0</v>
      </c>
    </row>
    <row r="63" spans="1:8" ht="15">
      <c r="A63" s="84" t="s">
        <v>117</v>
      </c>
      <c r="B63" s="75" t="s">
        <v>61</v>
      </c>
      <c r="C63" s="75" t="s">
        <v>44</v>
      </c>
      <c r="D63" s="75" t="s">
        <v>149</v>
      </c>
      <c r="E63" s="75" t="s">
        <v>115</v>
      </c>
      <c r="F63" s="76">
        <v>3</v>
      </c>
      <c r="G63" s="83"/>
      <c r="H63" s="77">
        <f t="shared" si="0"/>
        <v>0</v>
      </c>
    </row>
    <row r="64" spans="1:8" ht="15">
      <c r="A64" s="99" t="s">
        <v>152</v>
      </c>
      <c r="B64" s="75" t="s">
        <v>61</v>
      </c>
      <c r="C64" s="75" t="s">
        <v>44</v>
      </c>
      <c r="D64" s="75" t="s">
        <v>150</v>
      </c>
      <c r="E64" s="75" t="s">
        <v>64</v>
      </c>
      <c r="F64" s="76">
        <v>6</v>
      </c>
      <c r="G64" s="83">
        <v>6</v>
      </c>
      <c r="H64" s="77">
        <f t="shared" si="0"/>
        <v>100</v>
      </c>
    </row>
    <row r="65" spans="1:8" ht="15">
      <c r="A65" s="102" t="s">
        <v>114</v>
      </c>
      <c r="B65" s="75" t="s">
        <v>61</v>
      </c>
      <c r="C65" s="75" t="s">
        <v>44</v>
      </c>
      <c r="D65" s="75" t="s">
        <v>151</v>
      </c>
      <c r="E65" s="75" t="s">
        <v>64</v>
      </c>
      <c r="F65" s="76">
        <v>6</v>
      </c>
      <c r="G65" s="83">
        <v>6</v>
      </c>
      <c r="H65" s="77">
        <f t="shared" si="0"/>
        <v>100</v>
      </c>
    </row>
    <row r="66" spans="1:8" ht="15">
      <c r="A66" s="84" t="s">
        <v>117</v>
      </c>
      <c r="B66" s="75" t="s">
        <v>61</v>
      </c>
      <c r="C66" s="75" t="s">
        <v>44</v>
      </c>
      <c r="D66" s="75" t="s">
        <v>151</v>
      </c>
      <c r="E66" s="75" t="s">
        <v>115</v>
      </c>
      <c r="F66" s="76">
        <v>6</v>
      </c>
      <c r="G66" s="83">
        <v>6</v>
      </c>
      <c r="H66" s="77">
        <f t="shared" si="0"/>
        <v>100</v>
      </c>
    </row>
    <row r="67" spans="1:8" ht="15">
      <c r="A67" s="84" t="s">
        <v>153</v>
      </c>
      <c r="B67" s="75" t="s">
        <v>61</v>
      </c>
      <c r="C67" s="75" t="s">
        <v>89</v>
      </c>
      <c r="D67" s="75" t="s">
        <v>63</v>
      </c>
      <c r="E67" s="75" t="s">
        <v>64</v>
      </c>
      <c r="F67" s="76">
        <v>0</v>
      </c>
      <c r="G67" s="76"/>
      <c r="H67" s="77" t="e">
        <f t="shared" si="0"/>
        <v>#DIV/0!</v>
      </c>
    </row>
    <row r="68" spans="1:8" ht="15">
      <c r="A68" s="84" t="s">
        <v>141</v>
      </c>
      <c r="B68" s="75" t="s">
        <v>61</v>
      </c>
      <c r="C68" s="75" t="s">
        <v>89</v>
      </c>
      <c r="D68" s="75" t="s">
        <v>140</v>
      </c>
      <c r="E68" s="75" t="s">
        <v>64</v>
      </c>
      <c r="F68" s="76">
        <v>0</v>
      </c>
      <c r="G68" s="83"/>
      <c r="H68" s="77" t="e">
        <f t="shared" si="0"/>
        <v>#DIV/0!</v>
      </c>
    </row>
    <row r="69" spans="1:8" ht="15">
      <c r="A69" s="84" t="s">
        <v>154</v>
      </c>
      <c r="B69" s="75" t="s">
        <v>61</v>
      </c>
      <c r="C69" s="75" t="s">
        <v>89</v>
      </c>
      <c r="D69" s="75" t="s">
        <v>155</v>
      </c>
      <c r="E69" s="75" t="s">
        <v>64</v>
      </c>
      <c r="F69" s="76">
        <v>0</v>
      </c>
      <c r="G69" s="83"/>
      <c r="H69" s="77" t="e">
        <f t="shared" si="0"/>
        <v>#DIV/0!</v>
      </c>
    </row>
    <row r="70" spans="1:8" ht="15">
      <c r="A70" s="84" t="s">
        <v>135</v>
      </c>
      <c r="B70" s="75" t="s">
        <v>61</v>
      </c>
      <c r="C70" s="75" t="s">
        <v>89</v>
      </c>
      <c r="D70" s="75" t="s">
        <v>156</v>
      </c>
      <c r="E70" s="75" t="s">
        <v>64</v>
      </c>
      <c r="F70" s="76">
        <v>0</v>
      </c>
      <c r="G70" s="83"/>
      <c r="H70" s="77" t="e">
        <f t="shared" si="0"/>
        <v>#DIV/0!</v>
      </c>
    </row>
    <row r="71" spans="1:8" ht="16.5" customHeight="1">
      <c r="A71" s="63" t="s">
        <v>107</v>
      </c>
      <c r="B71" s="75" t="s">
        <v>61</v>
      </c>
      <c r="C71" s="75" t="s">
        <v>89</v>
      </c>
      <c r="D71" s="75" t="s">
        <v>156</v>
      </c>
      <c r="E71" s="75" t="s">
        <v>106</v>
      </c>
      <c r="F71" s="76">
        <v>0</v>
      </c>
      <c r="G71" s="83"/>
      <c r="H71" s="77" t="e">
        <f t="shared" si="0"/>
        <v>#DIV/0!</v>
      </c>
    </row>
    <row r="72" spans="1:8" ht="30">
      <c r="A72" s="78" t="s">
        <v>88</v>
      </c>
      <c r="B72" s="79" t="s">
        <v>61</v>
      </c>
      <c r="C72" s="79" t="s">
        <v>46</v>
      </c>
      <c r="D72" s="79" t="s">
        <v>63</v>
      </c>
      <c r="E72" s="79" t="s">
        <v>64</v>
      </c>
      <c r="F72" s="80">
        <f>F73</f>
        <v>654.5</v>
      </c>
      <c r="G72" s="80">
        <f>G73</f>
        <v>651.7</v>
      </c>
      <c r="H72" s="81">
        <f t="shared" si="0"/>
        <v>99.57219251336899</v>
      </c>
    </row>
    <row r="73" spans="1:8" ht="15">
      <c r="A73" s="52" t="s">
        <v>49</v>
      </c>
      <c r="B73" s="75" t="s">
        <v>61</v>
      </c>
      <c r="C73" s="75" t="s">
        <v>48</v>
      </c>
      <c r="D73" s="75" t="s">
        <v>63</v>
      </c>
      <c r="E73" s="75" t="s">
        <v>64</v>
      </c>
      <c r="F73" s="76">
        <f>F74</f>
        <v>654.5</v>
      </c>
      <c r="G73" s="76">
        <f>G74</f>
        <v>651.7</v>
      </c>
      <c r="H73" s="77">
        <f t="shared" si="0"/>
        <v>99.57219251336899</v>
      </c>
    </row>
    <row r="74" spans="1:8" ht="15">
      <c r="A74" s="84" t="s">
        <v>157</v>
      </c>
      <c r="B74" s="75" t="s">
        <v>61</v>
      </c>
      <c r="C74" s="75" t="s">
        <v>48</v>
      </c>
      <c r="D74" s="75" t="s">
        <v>161</v>
      </c>
      <c r="E74" s="75" t="s">
        <v>64</v>
      </c>
      <c r="F74" s="76">
        <f aca="true" t="shared" si="1" ref="F74:G76">F77+F78+F79</f>
        <v>654.5</v>
      </c>
      <c r="G74" s="76">
        <f t="shared" si="1"/>
        <v>651.7</v>
      </c>
      <c r="H74" s="77">
        <f aca="true" t="shared" si="2" ref="H74:H84">G74/F74*100</f>
        <v>99.57219251336899</v>
      </c>
    </row>
    <row r="75" spans="1:8" ht="15">
      <c r="A75" s="84" t="s">
        <v>158</v>
      </c>
      <c r="B75" s="75" t="s">
        <v>61</v>
      </c>
      <c r="C75" s="75" t="s">
        <v>48</v>
      </c>
      <c r="D75" s="75" t="s">
        <v>160</v>
      </c>
      <c r="E75" s="75" t="s">
        <v>64</v>
      </c>
      <c r="F75" s="76">
        <f t="shared" si="1"/>
        <v>86.6</v>
      </c>
      <c r="G75" s="76">
        <f t="shared" si="1"/>
        <v>83.8</v>
      </c>
      <c r="H75" s="77">
        <f t="shared" si="2"/>
        <v>96.76674364896074</v>
      </c>
    </row>
    <row r="76" spans="1:8" ht="15">
      <c r="A76" s="99" t="s">
        <v>135</v>
      </c>
      <c r="B76" s="75" t="s">
        <v>61</v>
      </c>
      <c r="C76" s="75" t="s">
        <v>48</v>
      </c>
      <c r="D76" s="75" t="s">
        <v>159</v>
      </c>
      <c r="E76" s="75" t="s">
        <v>64</v>
      </c>
      <c r="F76" s="76">
        <f t="shared" si="1"/>
        <v>14.2</v>
      </c>
      <c r="G76" s="76">
        <f t="shared" si="1"/>
        <v>14.2</v>
      </c>
      <c r="H76" s="77">
        <f t="shared" si="2"/>
        <v>100</v>
      </c>
    </row>
    <row r="77" spans="1:8" ht="60">
      <c r="A77" s="63" t="s">
        <v>107</v>
      </c>
      <c r="B77" s="75" t="s">
        <v>61</v>
      </c>
      <c r="C77" s="75" t="s">
        <v>48</v>
      </c>
      <c r="D77" s="75" t="s">
        <v>159</v>
      </c>
      <c r="E77" s="75" t="s">
        <v>106</v>
      </c>
      <c r="F77" s="76">
        <v>575</v>
      </c>
      <c r="G77" s="83">
        <v>575</v>
      </c>
      <c r="H77" s="77">
        <f t="shared" si="2"/>
        <v>100</v>
      </c>
    </row>
    <row r="78" spans="1:8" ht="15">
      <c r="A78" s="84" t="s">
        <v>117</v>
      </c>
      <c r="B78" s="75" t="s">
        <v>61</v>
      </c>
      <c r="C78" s="75" t="s">
        <v>48</v>
      </c>
      <c r="D78" s="75" t="s">
        <v>159</v>
      </c>
      <c r="E78" s="75" t="s">
        <v>115</v>
      </c>
      <c r="F78" s="76">
        <v>79.5</v>
      </c>
      <c r="G78" s="83">
        <v>76.7</v>
      </c>
      <c r="H78" s="77">
        <f t="shared" si="2"/>
        <v>96.47798742138365</v>
      </c>
    </row>
    <row r="79" spans="1:8" ht="15">
      <c r="A79" s="84" t="s">
        <v>118</v>
      </c>
      <c r="B79" s="75" t="s">
        <v>61</v>
      </c>
      <c r="C79" s="75" t="s">
        <v>48</v>
      </c>
      <c r="D79" s="75" t="s">
        <v>159</v>
      </c>
      <c r="E79" s="75" t="s">
        <v>116</v>
      </c>
      <c r="F79" s="76"/>
      <c r="G79" s="83"/>
      <c r="H79" s="77" t="e">
        <f t="shared" si="2"/>
        <v>#DIV/0!</v>
      </c>
    </row>
    <row r="80" spans="1:8" ht="15">
      <c r="A80" s="103" t="s">
        <v>162</v>
      </c>
      <c r="B80" s="79" t="s">
        <v>61</v>
      </c>
      <c r="C80" s="79" t="s">
        <v>50</v>
      </c>
      <c r="D80" s="79" t="s">
        <v>63</v>
      </c>
      <c r="E80" s="79" t="s">
        <v>64</v>
      </c>
      <c r="F80" s="80">
        <f>F81</f>
        <v>7.1</v>
      </c>
      <c r="G80" s="80">
        <f>G81</f>
        <v>7.1</v>
      </c>
      <c r="H80" s="77">
        <f t="shared" si="2"/>
        <v>100</v>
      </c>
    </row>
    <row r="81" spans="1:8" ht="60">
      <c r="A81" s="63" t="s">
        <v>163</v>
      </c>
      <c r="B81" s="75" t="s">
        <v>61</v>
      </c>
      <c r="C81" s="75" t="s">
        <v>50</v>
      </c>
      <c r="D81" s="75" t="s">
        <v>164</v>
      </c>
      <c r="E81" s="75" t="s">
        <v>64</v>
      </c>
      <c r="F81" s="76">
        <f>F82+F83</f>
        <v>7.1</v>
      </c>
      <c r="G81" s="76">
        <f>G82+G83</f>
        <v>7.1</v>
      </c>
      <c r="H81" s="77">
        <f t="shared" si="2"/>
        <v>100</v>
      </c>
    </row>
    <row r="82" spans="1:8" ht="60">
      <c r="A82" s="82" t="s">
        <v>107</v>
      </c>
      <c r="B82" s="75" t="s">
        <v>61</v>
      </c>
      <c r="C82" s="75" t="s">
        <v>50</v>
      </c>
      <c r="D82" s="75" t="s">
        <v>164</v>
      </c>
      <c r="E82" s="75" t="s">
        <v>106</v>
      </c>
      <c r="F82" s="76">
        <v>7.1</v>
      </c>
      <c r="G82" s="83">
        <v>7.1</v>
      </c>
      <c r="H82" s="77">
        <f t="shared" si="2"/>
        <v>100</v>
      </c>
    </row>
    <row r="83" spans="1:8" ht="15">
      <c r="A83" s="89" t="s">
        <v>165</v>
      </c>
      <c r="B83" s="75" t="s">
        <v>61</v>
      </c>
      <c r="C83" s="75" t="s">
        <v>50</v>
      </c>
      <c r="D83" s="75" t="s">
        <v>164</v>
      </c>
      <c r="E83" s="75" t="s">
        <v>166</v>
      </c>
      <c r="F83" s="76"/>
      <c r="G83" s="83"/>
      <c r="H83" s="77" t="e">
        <f t="shared" si="2"/>
        <v>#DIV/0!</v>
      </c>
    </row>
    <row r="84" spans="1:8" ht="15.75">
      <c r="A84" s="104" t="s">
        <v>75</v>
      </c>
      <c r="B84" s="105"/>
      <c r="C84" s="105"/>
      <c r="D84" s="105"/>
      <c r="E84" s="105"/>
      <c r="F84" s="106">
        <f>F11</f>
        <v>2499.4</v>
      </c>
      <c r="G84" s="106">
        <f>G11</f>
        <v>2454.2000000000003</v>
      </c>
      <c r="H84" s="107">
        <f t="shared" si="2"/>
        <v>98.19156597583421</v>
      </c>
    </row>
    <row r="85" spans="1:8" ht="15">
      <c r="A85" s="67"/>
      <c r="B85" s="67"/>
      <c r="C85" s="67"/>
      <c r="D85" s="67"/>
      <c r="E85" s="67"/>
      <c r="F85" s="67"/>
      <c r="G85" s="67"/>
      <c r="H85" s="67"/>
    </row>
  </sheetData>
  <sheetProtection/>
  <mergeCells count="9">
    <mergeCell ref="A8:H8"/>
    <mergeCell ref="B4:H4"/>
    <mergeCell ref="B5:D5"/>
    <mergeCell ref="E5:H5"/>
    <mergeCell ref="A7:H7"/>
    <mergeCell ref="A1:H1"/>
    <mergeCell ref="B2:D2"/>
    <mergeCell ref="E2:H2"/>
    <mergeCell ref="B3:H3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B11" sqref="B11:B12"/>
    </sheetView>
  </sheetViews>
  <sheetFormatPr defaultColWidth="9.140625" defaultRowHeight="12.75"/>
  <cols>
    <col min="1" max="1" width="5.28125" style="19" customWidth="1"/>
    <col min="2" max="2" width="35.57421875" style="19" customWidth="1"/>
    <col min="3" max="3" width="14.7109375" style="36" customWidth="1"/>
    <col min="4" max="5" width="11.7109375" style="36" customWidth="1"/>
    <col min="6" max="7" width="9.28125" style="20" customWidth="1"/>
    <col min="8" max="10" width="9.140625" style="20" customWidth="1"/>
    <col min="11" max="11" width="9.57421875" style="20" customWidth="1"/>
    <col min="12" max="18" width="9.140625" style="20" customWidth="1"/>
    <col min="19" max="19" width="13.140625" style="20" customWidth="1"/>
    <col min="20" max="16384" width="9.140625" style="20" customWidth="1"/>
  </cols>
  <sheetData>
    <row r="1" spans="2:5" ht="12.75">
      <c r="B1" s="135" t="s">
        <v>76</v>
      </c>
      <c r="C1" s="135"/>
      <c r="D1" s="135"/>
      <c r="E1" s="135"/>
    </row>
    <row r="2" spans="2:5" ht="12.75">
      <c r="B2" s="135" t="s">
        <v>182</v>
      </c>
      <c r="C2" s="135"/>
      <c r="D2" s="135"/>
      <c r="E2" s="135"/>
    </row>
    <row r="3" spans="2:5" ht="12.75">
      <c r="B3" s="135" t="s">
        <v>171</v>
      </c>
      <c r="C3" s="135"/>
      <c r="D3" s="135"/>
      <c r="E3" s="135"/>
    </row>
    <row r="4" spans="1:5" s="22" customFormat="1" ht="12.75" customHeight="1">
      <c r="A4" s="21"/>
      <c r="B4" s="135" t="s">
        <v>177</v>
      </c>
      <c r="C4" s="135"/>
      <c r="D4" s="135"/>
      <c r="E4" s="135"/>
    </row>
    <row r="5" spans="1:5" s="22" customFormat="1" ht="12.75" customHeight="1">
      <c r="A5" s="21"/>
      <c r="B5" s="135" t="s">
        <v>185</v>
      </c>
      <c r="C5" s="135"/>
      <c r="D5" s="135"/>
      <c r="E5" s="135"/>
    </row>
    <row r="6" spans="1:5" s="22" customFormat="1" ht="12.75" customHeight="1">
      <c r="A6" s="21"/>
      <c r="B6" s="21"/>
      <c r="C6" s="23"/>
      <c r="D6" s="23"/>
      <c r="E6" s="23"/>
    </row>
    <row r="7" spans="1:5" s="22" customFormat="1" ht="14.25">
      <c r="A7" s="21"/>
      <c r="B7" s="140" t="s">
        <v>77</v>
      </c>
      <c r="C7" s="140"/>
      <c r="D7" s="140"/>
      <c r="E7" s="140"/>
    </row>
    <row r="8" spans="1:5" s="22" customFormat="1" ht="30.75" customHeight="1">
      <c r="A8" s="21"/>
      <c r="B8" s="139" t="s">
        <v>170</v>
      </c>
      <c r="C8" s="139"/>
      <c r="D8" s="139"/>
      <c r="E8" s="139"/>
    </row>
    <row r="9" spans="1:5" s="22" customFormat="1" ht="14.25">
      <c r="A9" s="21"/>
      <c r="B9" s="140" t="s">
        <v>176</v>
      </c>
      <c r="C9" s="140"/>
      <c r="D9" s="140"/>
      <c r="E9" s="140"/>
    </row>
    <row r="10" spans="1:5" s="22" customFormat="1" ht="12.75">
      <c r="A10" s="21"/>
      <c r="B10" s="21"/>
      <c r="C10" s="23"/>
      <c r="D10" s="23"/>
      <c r="E10" s="23"/>
    </row>
    <row r="11" spans="1:5" s="22" customFormat="1" ht="12.75" customHeight="1">
      <c r="A11" s="142" t="s">
        <v>78</v>
      </c>
      <c r="B11" s="142"/>
      <c r="C11" s="143" t="s">
        <v>101</v>
      </c>
      <c r="D11" s="144" t="s">
        <v>102</v>
      </c>
      <c r="E11" s="141" t="s">
        <v>60</v>
      </c>
    </row>
    <row r="12" spans="1:5" s="22" customFormat="1" ht="137.25" customHeight="1">
      <c r="A12" s="142"/>
      <c r="B12" s="142"/>
      <c r="C12" s="143"/>
      <c r="D12" s="145"/>
      <c r="E12" s="141"/>
    </row>
    <row r="13" spans="1:5" s="28" customFormat="1" ht="12.75">
      <c r="A13" s="24" t="s">
        <v>79</v>
      </c>
      <c r="B13" s="24" t="s">
        <v>80</v>
      </c>
      <c r="C13" s="25">
        <v>3</v>
      </c>
      <c r="D13" s="26">
        <v>4</v>
      </c>
      <c r="E13" s="27">
        <v>5</v>
      </c>
    </row>
    <row r="14" spans="1:19" s="36" customFormat="1" ht="35.25" customHeight="1">
      <c r="A14" s="29" t="s">
        <v>79</v>
      </c>
      <c r="B14" s="30" t="s">
        <v>81</v>
      </c>
      <c r="C14" s="55">
        <v>1933.8</v>
      </c>
      <c r="D14" s="31">
        <v>1933.8</v>
      </c>
      <c r="E14" s="32">
        <f aca="true" t="shared" si="0" ref="E14:E19">D14/C14*100</f>
        <v>100</v>
      </c>
      <c r="F14" s="33"/>
      <c r="G14" s="33"/>
      <c r="H14" s="33"/>
      <c r="I14" s="33"/>
      <c r="J14" s="34"/>
      <c r="K14" s="35"/>
      <c r="M14" s="35"/>
      <c r="N14" s="35"/>
      <c r="O14" s="34"/>
      <c r="P14" s="35"/>
      <c r="Q14" s="34"/>
      <c r="S14" s="33"/>
    </row>
    <row r="15" spans="1:19" s="36" customFormat="1" ht="35.25" customHeight="1">
      <c r="A15" s="29" t="s">
        <v>80</v>
      </c>
      <c r="B15" s="53" t="s">
        <v>104</v>
      </c>
      <c r="C15" s="55">
        <v>3</v>
      </c>
      <c r="D15" s="31">
        <v>3</v>
      </c>
      <c r="E15" s="32">
        <f t="shared" si="0"/>
        <v>100</v>
      </c>
      <c r="F15" s="33"/>
      <c r="G15" s="33"/>
      <c r="H15" s="33"/>
      <c r="I15" s="33"/>
      <c r="J15" s="34"/>
      <c r="K15" s="35"/>
      <c r="M15" s="35"/>
      <c r="N15" s="35"/>
      <c r="O15" s="34"/>
      <c r="P15" s="35"/>
      <c r="Q15" s="34"/>
      <c r="S15" s="33"/>
    </row>
    <row r="16" spans="1:19" s="36" customFormat="1" ht="59.25" customHeight="1">
      <c r="A16" s="29" t="s">
        <v>83</v>
      </c>
      <c r="B16" s="37" t="s">
        <v>82</v>
      </c>
      <c r="C16" s="55">
        <v>31.2</v>
      </c>
      <c r="D16" s="31">
        <v>31.2</v>
      </c>
      <c r="E16" s="32">
        <f t="shared" si="0"/>
        <v>100</v>
      </c>
      <c r="F16" s="33"/>
      <c r="G16" s="33"/>
      <c r="H16" s="33"/>
      <c r="I16" s="33"/>
      <c r="J16" s="34"/>
      <c r="K16" s="35"/>
      <c r="M16" s="35"/>
      <c r="N16" s="35"/>
      <c r="O16" s="34"/>
      <c r="P16" s="35"/>
      <c r="Q16" s="34"/>
      <c r="S16" s="33"/>
    </row>
    <row r="17" spans="1:19" s="36" customFormat="1" ht="33.75">
      <c r="A17" s="59" t="s">
        <v>95</v>
      </c>
      <c r="B17" s="60" t="s">
        <v>84</v>
      </c>
      <c r="C17" s="61">
        <v>0.9</v>
      </c>
      <c r="D17" s="32">
        <v>0.9</v>
      </c>
      <c r="E17" s="32">
        <f t="shared" si="0"/>
        <v>100</v>
      </c>
      <c r="F17" s="33"/>
      <c r="G17" s="33"/>
      <c r="H17" s="33"/>
      <c r="I17" s="33"/>
      <c r="J17" s="34"/>
      <c r="K17" s="35"/>
      <c r="M17" s="35"/>
      <c r="N17" s="35"/>
      <c r="O17" s="34"/>
      <c r="P17" s="35"/>
      <c r="Q17" s="34"/>
      <c r="S17" s="33"/>
    </row>
    <row r="18" spans="1:19" s="36" customFormat="1" ht="33.75">
      <c r="A18" s="58" t="s">
        <v>96</v>
      </c>
      <c r="B18" s="62" t="s">
        <v>103</v>
      </c>
      <c r="C18" s="56">
        <v>7.1</v>
      </c>
      <c r="D18" s="54">
        <v>7.1</v>
      </c>
      <c r="E18" s="32">
        <f t="shared" si="0"/>
        <v>100</v>
      </c>
      <c r="F18" s="33"/>
      <c r="G18" s="33"/>
      <c r="H18" s="33"/>
      <c r="I18" s="33"/>
      <c r="J18" s="34"/>
      <c r="K18" s="35"/>
      <c r="M18" s="35"/>
      <c r="N18" s="35"/>
      <c r="O18" s="34"/>
      <c r="P18" s="35"/>
      <c r="Q18" s="34"/>
      <c r="S18" s="33"/>
    </row>
    <row r="19" spans="1:19" s="44" customFormat="1" ht="12.75">
      <c r="A19" s="38"/>
      <c r="B19" s="39" t="s">
        <v>85</v>
      </c>
      <c r="C19" s="40">
        <f>SUM(C14:C18)</f>
        <v>1976</v>
      </c>
      <c r="D19" s="40">
        <f>SUM(D14:D18)</f>
        <v>1976</v>
      </c>
      <c r="E19" s="41">
        <f t="shared" si="0"/>
        <v>100</v>
      </c>
      <c r="F19" s="42"/>
      <c r="G19" s="42"/>
      <c r="H19" s="43"/>
      <c r="I19" s="43"/>
      <c r="S19" s="45"/>
    </row>
    <row r="20" spans="1:19" s="36" customFormat="1" ht="12.75">
      <c r="A20" s="46"/>
      <c r="B20" s="46"/>
      <c r="F20" s="47"/>
      <c r="G20" s="47"/>
      <c r="S20" s="47"/>
    </row>
    <row r="21" spans="1:5" ht="12.75">
      <c r="A21" s="48"/>
      <c r="B21" s="49"/>
      <c r="C21" s="47"/>
      <c r="D21" s="47"/>
      <c r="E21" s="47"/>
    </row>
    <row r="22" spans="1:5" ht="12.75">
      <c r="A22" s="48"/>
      <c r="B22" s="49"/>
      <c r="C22" s="47"/>
      <c r="D22" s="47"/>
      <c r="E22" s="47"/>
    </row>
    <row r="23" spans="1:5" ht="12.75">
      <c r="A23" s="48"/>
      <c r="B23" s="49"/>
      <c r="C23" s="47"/>
      <c r="D23" s="47"/>
      <c r="E23" s="47"/>
    </row>
    <row r="24" spans="1:5" ht="12.75">
      <c r="A24" s="48"/>
      <c r="B24" s="49"/>
      <c r="C24" s="47"/>
      <c r="D24" s="47"/>
      <c r="E24" s="47"/>
    </row>
    <row r="25" spans="1:5" ht="12.75">
      <c r="A25" s="48"/>
      <c r="B25" s="49"/>
      <c r="C25" s="47"/>
      <c r="D25" s="47"/>
      <c r="E25" s="47"/>
    </row>
    <row r="26" spans="1:5" ht="12.75">
      <c r="A26" s="48"/>
      <c r="B26" s="49"/>
      <c r="C26" s="47"/>
      <c r="D26" s="47"/>
      <c r="E26" s="47"/>
    </row>
    <row r="27" spans="1:5" ht="12.75">
      <c r="A27" s="48"/>
      <c r="B27" s="49"/>
      <c r="C27" s="47"/>
      <c r="D27" s="47"/>
      <c r="E27" s="47"/>
    </row>
    <row r="28" spans="1:5" ht="12.75">
      <c r="A28" s="48"/>
      <c r="B28" s="49"/>
      <c r="C28" s="47"/>
      <c r="D28" s="47"/>
      <c r="E28" s="47"/>
    </row>
    <row r="29" spans="1:5" ht="12.75">
      <c r="A29" s="48"/>
      <c r="B29" s="49"/>
      <c r="C29" s="47"/>
      <c r="D29" s="47"/>
      <c r="E29" s="47"/>
    </row>
    <row r="30" spans="1:5" ht="12.75">
      <c r="A30" s="48"/>
      <c r="B30" s="49"/>
      <c r="C30" s="47"/>
      <c r="D30" s="47"/>
      <c r="E30" s="47"/>
    </row>
    <row r="31" spans="1:5" ht="12.75">
      <c r="A31" s="48"/>
      <c r="B31" s="49"/>
      <c r="C31" s="47"/>
      <c r="D31" s="47"/>
      <c r="E31" s="47"/>
    </row>
    <row r="32" spans="1:5" ht="12.75">
      <c r="A32" s="48"/>
      <c r="B32" s="49"/>
      <c r="C32" s="47"/>
      <c r="D32" s="47"/>
      <c r="E32" s="47"/>
    </row>
    <row r="33" spans="1:5" ht="12.75">
      <c r="A33" s="48"/>
      <c r="B33" s="49"/>
      <c r="C33" s="47"/>
      <c r="D33" s="47"/>
      <c r="E33" s="47"/>
    </row>
    <row r="34" spans="1:5" ht="12.75">
      <c r="A34" s="48"/>
      <c r="B34" s="49"/>
      <c r="C34" s="47"/>
      <c r="D34" s="47"/>
      <c r="E34" s="47"/>
    </row>
    <row r="35" spans="1:5" ht="12.75">
      <c r="A35" s="48"/>
      <c r="B35" s="49"/>
      <c r="C35" s="47"/>
      <c r="D35" s="47"/>
      <c r="E35" s="47"/>
    </row>
    <row r="36" spans="1:5" ht="12.75">
      <c r="A36" s="48"/>
      <c r="B36" s="49"/>
      <c r="C36" s="47"/>
      <c r="D36" s="47"/>
      <c r="E36" s="47"/>
    </row>
    <row r="37" spans="1:5" ht="12.75">
      <c r="A37" s="48"/>
      <c r="B37" s="49"/>
      <c r="C37" s="47"/>
      <c r="D37" s="47"/>
      <c r="E37" s="47"/>
    </row>
    <row r="38" spans="1:5" ht="12.75">
      <c r="A38" s="48"/>
      <c r="B38" s="50"/>
      <c r="C38" s="47"/>
      <c r="D38" s="47"/>
      <c r="E38" s="47"/>
    </row>
    <row r="39" spans="1:5" ht="12.75">
      <c r="A39" s="48"/>
      <c r="B39" s="48"/>
      <c r="C39" s="47"/>
      <c r="D39" s="47"/>
      <c r="E39" s="47"/>
    </row>
  </sheetData>
  <sheetProtection/>
  <mergeCells count="13">
    <mergeCell ref="B5:E5"/>
    <mergeCell ref="B7:E7"/>
    <mergeCell ref="B1:E1"/>
    <mergeCell ref="B2:E2"/>
    <mergeCell ref="B3:E3"/>
    <mergeCell ref="B4:E4"/>
    <mergeCell ref="B8:E8"/>
    <mergeCell ref="B9:E9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Иванково</cp:lastModifiedBy>
  <cp:lastPrinted>2015-05-05T05:21:01Z</cp:lastPrinted>
  <dcterms:created xsi:type="dcterms:W3CDTF">1996-10-08T23:32:33Z</dcterms:created>
  <dcterms:modified xsi:type="dcterms:W3CDTF">2015-05-08T05:18:04Z</dcterms:modified>
  <cp:category/>
  <cp:version/>
  <cp:contentType/>
  <cp:contentStatus/>
</cp:coreProperties>
</file>