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930" windowHeight="8700" tabRatio="841" activeTab="3"/>
  </bookViews>
  <sheets>
    <sheet name="ФП" sheetId="1" r:id="rId1"/>
    <sheet name="источ" sheetId="2" r:id="rId2"/>
    <sheet name="функц" sheetId="3" r:id="rId3"/>
    <sheet name="ведомст " sheetId="4" r:id="rId4"/>
  </sheets>
  <definedNames/>
  <calcPr fullCalcOnLoad="1"/>
</workbook>
</file>

<file path=xl/sharedStrings.xml><?xml version="1.0" encoding="utf-8"?>
<sst xmlns="http://schemas.openxmlformats.org/spreadsheetml/2006/main" count="422" uniqueCount="185">
  <si>
    <t>Коды бюджетной классифика-ции РФ</t>
  </si>
  <si>
    <t>Наименование разделов и подразделов</t>
  </si>
  <si>
    <t>0100</t>
  </si>
  <si>
    <t>Общегосударственные вопросы</t>
  </si>
  <si>
    <t>0104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</si>
  <si>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</si>
  <si>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</si>
  <si>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</si>
  <si>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</si>
  <si>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</si>
  <si>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</si>
  <si>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0700</t>
  </si>
  <si>
    <t>Образование</t>
  </si>
  <si>
    <t>0800</t>
  </si>
  <si>
    <t>Культура, кинематография и средства массовой информации</t>
  </si>
  <si>
    <t>0801</t>
  </si>
  <si>
    <t>Культура</t>
  </si>
  <si>
    <t>1100</t>
  </si>
  <si>
    <t>Межбюджетные трансферты</t>
  </si>
  <si>
    <t>1101</t>
  </si>
  <si>
    <t>1102</t>
  </si>
  <si>
    <t>Фонды компенсаций</t>
  </si>
  <si>
    <t>0500</t>
  </si>
  <si>
    <t>Жилищно-коммунальное хозяйство</t>
  </si>
  <si>
    <t>Всего внутренних заимствований</t>
  </si>
  <si>
    <t xml:space="preserve">Источники внутреннего финансирования дефицита </t>
  </si>
  <si>
    <t>Коды бюджетной классификации РФ</t>
  </si>
  <si>
    <t>ИТОГО:</t>
  </si>
  <si>
    <t>Остатки средств бюджетов</t>
  </si>
  <si>
    <t>0102</t>
  </si>
  <si>
    <t>Дорожное хозяйство</t>
  </si>
  <si>
    <t>0707</t>
  </si>
  <si>
    <t>Молодежная политика и оздоровление детей</t>
  </si>
  <si>
    <t>по разделам и подразделам классификации расходов бюджета</t>
  </si>
  <si>
    <t>0409</t>
  </si>
  <si>
    <t>Наименование кода источника финансирования</t>
  </si>
  <si>
    <t>Наименование</t>
  </si>
  <si>
    <t>Глава</t>
  </si>
  <si>
    <t>Рз Пр</t>
  </si>
  <si>
    <t>ВР</t>
  </si>
  <si>
    <t>014</t>
  </si>
  <si>
    <t>Обеспечение деятельности подведомственных учреждений</t>
  </si>
  <si>
    <t>ОБЩЕГОСУДАРСТВЕННЫЕ ВОПРОСЫ</t>
  </si>
  <si>
    <t>КУЛЬТУРА, 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</si>
  <si>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</si>
  <si>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Библиотеки</t>
  </si>
  <si>
    <t>Центральный аппарат</t>
  </si>
  <si>
    <t>Фонд компенсаций</t>
  </si>
  <si>
    <t>099</t>
  </si>
  <si>
    <t>001</t>
  </si>
  <si>
    <t>0020400</t>
  </si>
  <si>
    <t>Выполнение функций органами местного самоуправления</t>
  </si>
  <si>
    <t>Выполнение функций бюджетными учреждениями</t>
  </si>
  <si>
    <t>0013800</t>
  </si>
  <si>
    <t>0013600</t>
  </si>
  <si>
    <t>009</t>
  </si>
  <si>
    <t>1103</t>
  </si>
  <si>
    <t>Выравнивание бюджетной обеспеченности</t>
  </si>
  <si>
    <t>Фонд финансовой поддержки</t>
  </si>
  <si>
    <t>008</t>
  </si>
  <si>
    <t>4429900</t>
  </si>
  <si>
    <t>01000000000000000</t>
  </si>
  <si>
    <t>01050200000000500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</si>
  <si>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</si>
  <si>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</si>
  <si>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</si>
  <si>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01050200000000600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</si>
  <si>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</si>
  <si>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</si>
  <si>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</si>
  <si>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Функционирование высшего должностного лица субъекта РФ и органа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</si>
  <si>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</si>
  <si>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</si>
  <si>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</si>
  <si>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Выполнение других обязательств государства</t>
  </si>
  <si>
    <t>Функционирование Правительства РФ, высших исполнительных органов государственной власти  субъектов РФ, местных администраций</t>
  </si>
  <si>
    <t>0920305</t>
  </si>
  <si>
    <t xml:space="preserve">                                              Приложение № 1</t>
  </si>
  <si>
    <t>018</t>
  </si>
  <si>
    <t>Уточненные бюджетные назначения</t>
  </si>
  <si>
    <t>Исполнено</t>
  </si>
  <si>
    <t>В тыс. руб.</t>
  </si>
  <si>
    <t>% исполнения к уточненным назначениям</t>
  </si>
  <si>
    <t>1104</t>
  </si>
  <si>
    <t>Иные межбюджетные трансферты</t>
  </si>
  <si>
    <t xml:space="preserve">                                              Приложение №2</t>
  </si>
  <si>
    <t>Субсидии бюджетам субъектов Российской Федерации и муниципальных образований</t>
  </si>
  <si>
    <t>Расходы на организацию общественных работ в организация и социально-значимых объектах, для лиц находящихся под риском увольнения</t>
  </si>
  <si>
    <t>5100302</t>
  </si>
  <si>
    <t>Иные субсидии</t>
  </si>
  <si>
    <t>Субсидии бюджетам субъектов Российской Федерации и муниципальных образований (межбюджетные субсидии)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</si>
  <si>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</si>
  <si>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</si>
  <si>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017</t>
  </si>
  <si>
    <t>100</t>
  </si>
  <si>
    <t>0107</t>
  </si>
  <si>
    <t>0310</t>
  </si>
  <si>
    <t>0503</t>
  </si>
  <si>
    <t>Благоустройство</t>
  </si>
  <si>
    <t>0200</t>
  </si>
  <si>
    <t>0203</t>
  </si>
  <si>
    <t>Обеспечение проведение выборов и референдемов</t>
  </si>
  <si>
    <t>Национальная оборона</t>
  </si>
  <si>
    <t>Мобилизационная и вневойсковая подготовка</t>
  </si>
  <si>
    <t>Обеспечение противопожарной безопасности</t>
  </si>
  <si>
    <t>ЦСР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</si>
  <si>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</si>
  <si>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</si>
  <si>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 муниципального образования</t>
  </si>
  <si>
    <t>Функционирование Правительства РФ, высших органов исполнительной власти субъектов РФ, местных администраций</t>
  </si>
  <si>
    <t>Руководство и управление в сфере установленных функций</t>
  </si>
  <si>
    <t>Другие  общегосударственные вопросы</t>
  </si>
  <si>
    <t>Государственная регистрация актов гражданского состояния</t>
  </si>
  <si>
    <t xml:space="preserve">Мобилизационная и вневойсковая 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</si>
  <si>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</si>
  <si>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провоохранительная деятельность</t>
  </si>
  <si>
    <t xml:space="preserve"> Предупреждение и ликвидация последствий чрезвычайных ситуаций и стихийных бедствий природного и техногенного характера, гражданская оборона</t>
  </si>
  <si>
    <t xml:space="preserve"> 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</si>
  <si>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</si>
  <si>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 xml:space="preserve">Функционирование органов в сфере национальной безопасности и правоохранительной деятельности </t>
  </si>
  <si>
    <t>Функционирование органов в сфере национальной безопасности,правоохранительной деятельности и обороны</t>
  </si>
  <si>
    <t>Строительство и модернизация автодорог общего пользования, в т.ч. дорог в поселениях</t>
  </si>
  <si>
    <t>3150201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</si>
  <si>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</si>
  <si>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</si>
  <si>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</si>
  <si>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</si>
  <si>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Дотации бюджетам субъектов РФ и муниципальных образований</t>
  </si>
  <si>
    <t>Выравнивание  бюджетной обеспеченности поселений из районного фонда финансовой поддержки</t>
  </si>
  <si>
    <t>Субвенции на осуществление части полномочий по решению вопросов местного значения из бюджета муниципального района бюджетам поселений в соотствии с заключенными соглашениями</t>
  </si>
  <si>
    <t>Субвенции на осуществление госполномочий по государственной регистрации актов гражданского состояния</t>
  </si>
  <si>
    <t>Субвенции на исполнение государственных полномочий в области библиотечного дела</t>
  </si>
  <si>
    <t>Субвенции на исполнение государственных полномочий в области культуры</t>
  </si>
  <si>
    <t>Субвенции на исполнение полномочий органов государственной власти Курганской области по расчету и предоставлению субвенций бюджетам поселений на осуществление переданных органам местного самоуправления поселений полномочий РФ по первичному воинскому учету</t>
  </si>
  <si>
    <t>6000200</t>
  </si>
  <si>
    <t>1003</t>
  </si>
  <si>
    <t>Социальная политика</t>
  </si>
  <si>
    <t>0113</t>
  </si>
  <si>
    <t>950</t>
  </si>
  <si>
    <t>2472000</t>
  </si>
  <si>
    <t>4450000</t>
  </si>
  <si>
    <t>5210221</t>
  </si>
  <si>
    <t>986</t>
  </si>
  <si>
    <t>Ведомственная структура расходов  бюджета Дубровинского сельсовета</t>
  </si>
  <si>
    <t>5230100</t>
  </si>
  <si>
    <t>5230000</t>
  </si>
  <si>
    <t>5230400</t>
  </si>
  <si>
    <t>5230102</t>
  </si>
  <si>
    <t>5230101</t>
  </si>
  <si>
    <t>Уточненные годовые бюджетные назначения</t>
  </si>
  <si>
    <t xml:space="preserve">Распределение бюджетных ассигнований  бюджета Дубровинского сельсовета </t>
  </si>
  <si>
    <t>Уточненный годовой план на 2013 года, тыс. руб.</t>
  </si>
  <si>
    <t>Распределение</t>
  </si>
  <si>
    <t xml:space="preserve">межбюджетных трансфертов </t>
  </si>
  <si>
    <t>№ п/п</t>
  </si>
  <si>
    <t>Муниципальные образования поселений</t>
  </si>
  <si>
    <t xml:space="preserve">Всего межбюджетных трансфертов </t>
  </si>
  <si>
    <t>Иные дотации</t>
  </si>
  <si>
    <t>Субвенции</t>
  </si>
  <si>
    <t>на исполнение полномочий органов государственной власти Курганской области по расчету и предоставлению субвенций бюджетам поселений на осуществление переданных органам местного самоуправления поселений полномочий Российской Федерации по первичному воинско</t>
  </si>
  <si>
    <t>на исполнение полномочий по государственной регистрации актов гражданского состояния</t>
  </si>
  <si>
    <t>1</t>
  </si>
  <si>
    <t>2</t>
  </si>
  <si>
    <t>5</t>
  </si>
  <si>
    <t>Дубровинский сельсовет</t>
  </si>
  <si>
    <t>ИТОГО</t>
  </si>
  <si>
    <t xml:space="preserve"> бюджету Дубровинского сельсовета на 2013 год</t>
  </si>
  <si>
    <t>Приложение 4</t>
  </si>
  <si>
    <t>на исполнение полномочий органов государственной властиКурганской области по расчету предоставления дотаций</t>
  </si>
  <si>
    <t>Дотации на выравнивание бюджетной обеспеченности из районного фонда финансовой поддержки бюджетов поселений</t>
  </si>
  <si>
    <t>в тыс.руб.</t>
  </si>
  <si>
    <t>иные субвенции</t>
  </si>
  <si>
    <t>Исполнено за 3 квартала 2013г.</t>
  </si>
  <si>
    <t>Дорожное хозяйство (дорожные фонды)</t>
  </si>
  <si>
    <t>0505</t>
  </si>
  <si>
    <t>Другие вопросы в области жилищно-коммунального хозяйства</t>
  </si>
  <si>
    <t>Исполнено за 3 квартала 2013 года</t>
  </si>
  <si>
    <t>0029900</t>
  </si>
  <si>
    <t>Выполнение функций казенными учреждениями</t>
  </si>
  <si>
    <t>от 29 октября2013года  № 143</t>
  </si>
  <si>
    <t>"Об отчете по исполнению бюджета Дубровинского сельсовета за 3 квартала 2013год</t>
  </si>
  <si>
    <t>к постановлению Админитсрации Дубровинского сельсовета</t>
  </si>
  <si>
    <t>"Об отчете по исполнению бюджета Дубровинского сельсовета за 3 квартала 2013года</t>
  </si>
  <si>
    <t xml:space="preserve"> бюджета Дубровинского сельсовета за  3 квартала 2013 года</t>
  </si>
  <si>
    <r>
      <t xml:space="preserve">Приложение </t>
    </r>
    <r>
      <rPr>
        <sz val="10"/>
        <rFont val="Arial Cyr"/>
        <family val="0"/>
      </rPr>
      <t>3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</si>
</sst>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00000"/>
    <numFmt numFmtId="168" formatCode="#,##0.0;[Red]#,##0.0"/>
    <numFmt numFmtId="169" formatCode="[$-FC19]d\ mmmm\ yyyy\ &quot;г.&quot;"/>
    <numFmt numFmtId="170" formatCode="#,##0;[Red]#,##0"/>
    <numFmt numFmtId="171" formatCode="#,##0.00;[Red]#,##0.00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9">
    <font>
      <sz val="10"/>
      <name val="Arial Cyr"/>
      <family val="0"/>
    </font>
    <font>
      <b/>
      <sz val="11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i/>
      <sz val="11"/>
      <name val="Arial Cyr"/>
      <family val="0"/>
    </font>
    <font>
      <sz val="7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9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8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2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/>
    </xf>
    <xf numFmtId="0" fontId="15" fillId="2" borderId="3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 horizontal="left" vertical="center"/>
    </xf>
    <xf numFmtId="0" fontId="14" fillId="2" borderId="1" xfId="0" applyFont="1" applyFill="1" applyBorder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18" fillId="0" borderId="1" xfId="0" applyNumberFormat="1" applyFont="1" applyFill="1" applyBorder="1" applyAlignment="1">
      <alignment horizontal="center" vertical="center" wrapText="1" shrinkToFi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 quotePrefix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165" fontId="3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164" fontId="5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 wrapText="1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C1">
      <selection activeCell="F5" sqref="F5:H5"/>
    </sheetView>
  </sheetViews>
  <sheetFormatPr defaultColWidth="9.00390625" defaultRowHeight="12.75"/>
  <cols>
    <col min="1" max="1" width="3.375" style="72" customWidth="1"/>
    <col min="2" max="2" width="28.00390625" style="72" customWidth="1"/>
    <col min="3" max="3" width="15.875" style="73" customWidth="1"/>
    <col min="4" max="5" width="14.875" style="73" customWidth="1"/>
    <col min="6" max="6" width="22.00390625" style="73" customWidth="1"/>
    <col min="7" max="8" width="13.875" style="73" customWidth="1"/>
    <col min="9" max="9" width="10.25390625" style="74" bestFit="1" customWidth="1"/>
    <col min="10" max="10" width="2.375" style="74" customWidth="1"/>
    <col min="11" max="11" width="9.25390625" style="74" bestFit="1" customWidth="1"/>
    <col min="12" max="14" width="9.125" style="74" customWidth="1"/>
    <col min="15" max="15" width="9.625" style="74" customWidth="1"/>
    <col min="16" max="22" width="9.125" style="74" customWidth="1"/>
    <col min="23" max="23" width="13.125" style="74" customWidth="1"/>
    <col min="24" max="16384" width="9.125" style="74" customWidth="1"/>
  </cols>
  <sheetData>
    <row r="1" spans="7:8" ht="12.75">
      <c r="G1" s="122" t="s">
        <v>167</v>
      </c>
      <c r="H1" s="122"/>
    </row>
    <row r="2" spans="5:10" ht="12.75">
      <c r="E2" s="123" t="s">
        <v>181</v>
      </c>
      <c r="F2" s="123"/>
      <c r="G2" s="123"/>
      <c r="H2" s="123"/>
      <c r="I2" s="123"/>
      <c r="J2" s="123"/>
    </row>
    <row r="3" spans="5:10" ht="12.75">
      <c r="E3" s="123" t="s">
        <v>180</v>
      </c>
      <c r="F3" s="123"/>
      <c r="G3" s="123"/>
      <c r="H3" s="123"/>
      <c r="I3" s="123"/>
      <c r="J3" s="123"/>
    </row>
    <row r="4" spans="1:10" s="78" customFormat="1" ht="12.75" customHeight="1">
      <c r="A4" s="75"/>
      <c r="B4" s="75"/>
      <c r="C4" s="76"/>
      <c r="D4" s="77"/>
      <c r="E4" s="123" t="s">
        <v>179</v>
      </c>
      <c r="F4" s="123"/>
      <c r="G4" s="123"/>
      <c r="H4" s="123"/>
      <c r="I4" s="123"/>
      <c r="J4" s="123"/>
    </row>
    <row r="5" spans="1:8" s="78" customFormat="1" ht="12.75" customHeight="1">
      <c r="A5" s="75"/>
      <c r="B5" s="75"/>
      <c r="C5" s="76"/>
      <c r="D5" s="77"/>
      <c r="E5" s="77"/>
      <c r="F5" s="123"/>
      <c r="G5" s="135"/>
      <c r="H5" s="123"/>
    </row>
    <row r="6" spans="1:8" s="78" customFormat="1" ht="14.25">
      <c r="A6" s="75"/>
      <c r="B6" s="130" t="s">
        <v>152</v>
      </c>
      <c r="C6" s="130"/>
      <c r="D6" s="130"/>
      <c r="E6" s="130"/>
      <c r="F6" s="130"/>
      <c r="G6" s="76"/>
      <c r="H6" s="77"/>
    </row>
    <row r="7" spans="1:8" s="78" customFormat="1" ht="14.25">
      <c r="A7" s="75"/>
      <c r="B7" s="130" t="s">
        <v>153</v>
      </c>
      <c r="C7" s="130"/>
      <c r="D7" s="130"/>
      <c r="E7" s="130"/>
      <c r="F7" s="130"/>
      <c r="G7" s="76"/>
      <c r="H7" s="77"/>
    </row>
    <row r="8" spans="1:8" s="78" customFormat="1" ht="14.25">
      <c r="A8" s="75"/>
      <c r="B8" s="130" t="s">
        <v>166</v>
      </c>
      <c r="C8" s="130"/>
      <c r="D8" s="130"/>
      <c r="E8" s="130"/>
      <c r="F8" s="130"/>
      <c r="G8" s="76"/>
      <c r="H8" s="77"/>
    </row>
    <row r="9" spans="1:8" s="78" customFormat="1" ht="12.75">
      <c r="A9" s="75"/>
      <c r="B9" s="75"/>
      <c r="C9" s="76"/>
      <c r="D9" s="77"/>
      <c r="E9" s="77"/>
      <c r="F9" s="77"/>
      <c r="G9" s="76"/>
      <c r="H9" s="79" t="s">
        <v>170</v>
      </c>
    </row>
    <row r="10" spans="1:9" s="78" customFormat="1" ht="12.75" customHeight="1">
      <c r="A10" s="124" t="s">
        <v>154</v>
      </c>
      <c r="B10" s="124" t="s">
        <v>155</v>
      </c>
      <c r="C10" s="126" t="s">
        <v>156</v>
      </c>
      <c r="D10" s="128" t="s">
        <v>169</v>
      </c>
      <c r="E10" s="133" t="s">
        <v>157</v>
      </c>
      <c r="F10" s="131" t="s">
        <v>158</v>
      </c>
      <c r="G10" s="131"/>
      <c r="H10" s="132"/>
      <c r="I10" s="12"/>
    </row>
    <row r="11" spans="1:10" s="78" customFormat="1" ht="142.5" customHeight="1">
      <c r="A11" s="125"/>
      <c r="B11" s="125"/>
      <c r="C11" s="127"/>
      <c r="D11" s="129"/>
      <c r="E11" s="134"/>
      <c r="F11" s="80" t="s">
        <v>159</v>
      </c>
      <c r="G11" s="82" t="s">
        <v>168</v>
      </c>
      <c r="H11" s="81" t="s">
        <v>160</v>
      </c>
      <c r="I11" s="117" t="s">
        <v>171</v>
      </c>
      <c r="J11" s="83"/>
    </row>
    <row r="12" spans="1:10" s="87" customFormat="1" ht="12.75">
      <c r="A12" s="84" t="s">
        <v>161</v>
      </c>
      <c r="B12" s="84" t="s">
        <v>162</v>
      </c>
      <c r="C12" s="85">
        <v>3</v>
      </c>
      <c r="D12" s="85">
        <v>4</v>
      </c>
      <c r="E12" s="85">
        <v>5</v>
      </c>
      <c r="F12" s="85">
        <v>6</v>
      </c>
      <c r="G12" s="85">
        <v>8</v>
      </c>
      <c r="H12" s="85">
        <v>7</v>
      </c>
      <c r="I12" s="116"/>
      <c r="J12" s="86"/>
    </row>
    <row r="13" spans="1:23" s="73" customFormat="1" ht="17.25" customHeight="1">
      <c r="A13" s="88" t="s">
        <v>163</v>
      </c>
      <c r="B13" s="89" t="s">
        <v>164</v>
      </c>
      <c r="C13" s="90">
        <f>SUM(D13:H13)+I13</f>
        <v>2160.717</v>
      </c>
      <c r="D13" s="91">
        <v>1662.9</v>
      </c>
      <c r="E13" s="91">
        <v>4.9</v>
      </c>
      <c r="F13" s="91">
        <v>31.8</v>
      </c>
      <c r="G13" s="91">
        <v>459</v>
      </c>
      <c r="H13" s="92">
        <v>0.894</v>
      </c>
      <c r="I13" s="92">
        <v>1.223</v>
      </c>
      <c r="J13" s="93"/>
      <c r="K13" s="94"/>
      <c r="L13" s="94"/>
      <c r="M13" s="94"/>
      <c r="N13" s="95"/>
      <c r="O13" s="96"/>
      <c r="Q13" s="96"/>
      <c r="R13" s="96"/>
      <c r="S13" s="95"/>
      <c r="T13" s="96"/>
      <c r="U13" s="95"/>
      <c r="W13" s="94"/>
    </row>
    <row r="14" spans="1:23" s="103" customFormat="1" ht="12.75">
      <c r="A14" s="97"/>
      <c r="B14" s="98" t="s">
        <v>165</v>
      </c>
      <c r="C14" s="99">
        <f aca="true" t="shared" si="0" ref="C14:I14">SUM(C13:C13)</f>
        <v>2160.717</v>
      </c>
      <c r="D14" s="100">
        <f t="shared" si="0"/>
        <v>1662.9</v>
      </c>
      <c r="E14" s="100">
        <f t="shared" si="0"/>
        <v>4.9</v>
      </c>
      <c r="F14" s="100">
        <f t="shared" si="0"/>
        <v>31.8</v>
      </c>
      <c r="G14" s="100">
        <f t="shared" si="0"/>
        <v>459</v>
      </c>
      <c r="H14" s="99">
        <f t="shared" si="0"/>
        <v>0.894</v>
      </c>
      <c r="I14" s="99">
        <f t="shared" si="0"/>
        <v>1.223</v>
      </c>
      <c r="J14" s="101"/>
      <c r="K14" s="101"/>
      <c r="L14" s="102"/>
      <c r="M14" s="102"/>
      <c r="W14" s="104"/>
    </row>
    <row r="15" spans="1:23" s="73" customFormat="1" ht="12.75">
      <c r="A15" s="105"/>
      <c r="B15" s="105"/>
      <c r="I15" s="106"/>
      <c r="J15" s="106"/>
      <c r="K15" s="106"/>
      <c r="W15" s="106"/>
    </row>
    <row r="16" spans="1:5" ht="12.75">
      <c r="A16" s="107"/>
      <c r="B16" s="108"/>
      <c r="C16" s="106"/>
      <c r="D16" s="109"/>
      <c r="E16" s="109"/>
    </row>
    <row r="17" spans="1:5" ht="12.75">
      <c r="A17" s="107"/>
      <c r="B17" s="108"/>
      <c r="C17" s="106"/>
      <c r="D17" s="109"/>
      <c r="E17" s="109"/>
    </row>
    <row r="18" spans="1:5" ht="12.75">
      <c r="A18" s="107"/>
      <c r="B18" s="108"/>
      <c r="C18" s="106"/>
      <c r="D18" s="109"/>
      <c r="E18" s="109"/>
    </row>
    <row r="19" spans="1:5" ht="12.75">
      <c r="A19" s="107"/>
      <c r="B19" s="108"/>
      <c r="C19" s="106"/>
      <c r="D19" s="109"/>
      <c r="E19" s="109"/>
    </row>
    <row r="20" spans="1:5" ht="12.75">
      <c r="A20" s="107"/>
      <c r="B20" s="108"/>
      <c r="C20" s="106"/>
      <c r="D20" s="109"/>
      <c r="E20" s="109"/>
    </row>
    <row r="21" spans="1:5" ht="12.75">
      <c r="A21" s="107"/>
      <c r="B21" s="108"/>
      <c r="C21" s="106"/>
      <c r="D21" s="109"/>
      <c r="E21" s="109"/>
    </row>
    <row r="22" spans="1:5" ht="12.75">
      <c r="A22" s="107"/>
      <c r="B22" s="108"/>
      <c r="C22" s="106"/>
      <c r="D22" s="109"/>
      <c r="E22" s="109"/>
    </row>
    <row r="23" spans="1:6" ht="12.75">
      <c r="A23" s="107"/>
      <c r="B23" s="108"/>
      <c r="C23" s="106"/>
      <c r="D23" s="109"/>
      <c r="E23" s="109"/>
      <c r="F23" s="110"/>
    </row>
    <row r="24" spans="1:5" ht="12.75">
      <c r="A24" s="107"/>
      <c r="B24" s="108"/>
      <c r="C24" s="106"/>
      <c r="D24" s="109"/>
      <c r="E24" s="109"/>
    </row>
    <row r="25" spans="1:5" ht="12.75">
      <c r="A25" s="107"/>
      <c r="B25" s="108"/>
      <c r="C25" s="106"/>
      <c r="D25" s="109"/>
      <c r="E25" s="109"/>
    </row>
    <row r="26" spans="1:5" ht="12.75">
      <c r="A26" s="107"/>
      <c r="B26" s="108"/>
      <c r="C26" s="106"/>
      <c r="D26" s="109"/>
      <c r="E26" s="109"/>
    </row>
    <row r="27" spans="1:5" ht="12.75">
      <c r="A27" s="107"/>
      <c r="B27" s="108"/>
      <c r="C27" s="106"/>
      <c r="D27" s="109"/>
      <c r="E27" s="109"/>
    </row>
    <row r="28" spans="1:5" ht="12.75">
      <c r="A28" s="107"/>
      <c r="B28" s="108"/>
      <c r="C28" s="106"/>
      <c r="D28" s="109"/>
      <c r="E28" s="109"/>
    </row>
    <row r="29" spans="1:5" ht="12.75">
      <c r="A29" s="107"/>
      <c r="B29" s="108"/>
      <c r="C29" s="106"/>
      <c r="D29" s="109"/>
      <c r="E29" s="109"/>
    </row>
    <row r="30" spans="1:5" ht="12.75">
      <c r="A30" s="107"/>
      <c r="B30" s="108"/>
      <c r="C30" s="106"/>
      <c r="D30" s="109"/>
      <c r="E30" s="109"/>
    </row>
    <row r="31" spans="1:5" ht="12.75">
      <c r="A31" s="107"/>
      <c r="B31" s="108"/>
      <c r="C31" s="106"/>
      <c r="D31" s="109"/>
      <c r="E31" s="109"/>
    </row>
    <row r="32" spans="1:5" ht="12.75">
      <c r="A32" s="107"/>
      <c r="B32" s="108"/>
      <c r="C32" s="106"/>
      <c r="D32" s="109"/>
      <c r="E32" s="109"/>
    </row>
    <row r="33" spans="1:5" ht="12.75">
      <c r="A33" s="107"/>
      <c r="B33" s="111"/>
      <c r="C33" s="106"/>
      <c r="D33" s="109"/>
      <c r="E33" s="109"/>
    </row>
    <row r="34" spans="1:5" ht="12.75">
      <c r="A34" s="107"/>
      <c r="B34" s="107"/>
      <c r="C34" s="106"/>
      <c r="D34" s="109"/>
      <c r="E34" s="109"/>
    </row>
  </sheetData>
  <mergeCells count="14">
    <mergeCell ref="F5:H5"/>
    <mergeCell ref="B6:F6"/>
    <mergeCell ref="E2:J2"/>
    <mergeCell ref="E3:J3"/>
    <mergeCell ref="E4:J4"/>
    <mergeCell ref="G1:H1"/>
    <mergeCell ref="A10:A11"/>
    <mergeCell ref="B10:B11"/>
    <mergeCell ref="C10:C11"/>
    <mergeCell ref="D10:D11"/>
    <mergeCell ref="B7:F7"/>
    <mergeCell ref="B8:F8"/>
    <mergeCell ref="F10:H10"/>
    <mergeCell ref="E10:E11"/>
  </mergeCells>
  <printOptions horizontalCentered="1"/>
  <pageMargins left="0.3937007874015748" right="0.1968503937007874" top="0.3937007874015748" bottom="0.1968503937007874" header="0.11811023622047245" footer="0.118110236220472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9" sqref="A9:C9"/>
    </sheetView>
  </sheetViews>
  <sheetFormatPr defaultColWidth="9.00390625" defaultRowHeight="12.75"/>
  <cols>
    <col min="1" max="1" width="18.75390625" style="0" customWidth="1"/>
    <col min="2" max="2" width="56.25390625" style="0" customWidth="1"/>
    <col min="3" max="3" width="12.625" style="0" customWidth="1"/>
    <col min="4" max="4" width="10.875" style="0" customWidth="1"/>
    <col min="5" max="5" width="0.12890625" style="0" customWidth="1"/>
    <col min="6" max="7" width="9.125" style="0" hidden="1" customWidth="1"/>
  </cols>
  <sheetData>
    <row r="1" spans="2:3" ht="12.75">
      <c r="B1" s="123" t="s">
        <v>77</v>
      </c>
      <c r="C1" s="123"/>
    </row>
    <row r="2" spans="2:7" ht="12.75">
      <c r="B2" s="123" t="s">
        <v>181</v>
      </c>
      <c r="C2" s="123"/>
      <c r="D2" s="123"/>
      <c r="E2" s="123"/>
      <c r="F2" s="123"/>
      <c r="G2" s="123"/>
    </row>
    <row r="3" spans="2:7" ht="12.75">
      <c r="B3" s="123" t="s">
        <v>182</v>
      </c>
      <c r="C3" s="123"/>
      <c r="D3" s="123"/>
      <c r="E3" s="123"/>
      <c r="F3" s="123"/>
      <c r="G3" s="123"/>
    </row>
    <row r="4" spans="2:7" ht="12.75">
      <c r="B4" s="123" t="s">
        <v>179</v>
      </c>
      <c r="C4" s="123"/>
      <c r="D4" s="123"/>
      <c r="E4" s="123"/>
      <c r="F4" s="123"/>
      <c r="G4" s="123"/>
    </row>
    <row r="5" spans="2:3" ht="12.75">
      <c r="B5" s="123"/>
      <c r="C5" s="123"/>
    </row>
    <row r="6" spans="2:3" ht="12.75">
      <c r="B6" s="23"/>
      <c r="C6" s="23"/>
    </row>
    <row r="7" spans="1:3" ht="15">
      <c r="A7" s="136" t="s">
        <v>25</v>
      </c>
      <c r="B7" s="136"/>
      <c r="C7" s="136"/>
    </row>
    <row r="8" spans="1:3" ht="15">
      <c r="A8" s="136" t="s">
        <v>183</v>
      </c>
      <c r="B8" s="136"/>
      <c r="C8" s="136"/>
    </row>
    <row r="9" spans="1:4" ht="15">
      <c r="A9" s="136"/>
      <c r="B9" s="136"/>
      <c r="C9" s="136"/>
      <c r="D9" s="43" t="s">
        <v>81</v>
      </c>
    </row>
    <row r="10" spans="1:4" ht="36">
      <c r="A10" s="1" t="s">
        <v>26</v>
      </c>
      <c r="B10" s="2" t="s">
        <v>35</v>
      </c>
      <c r="C10" s="2" t="s">
        <v>79</v>
      </c>
      <c r="D10" s="42" t="s">
        <v>80</v>
      </c>
    </row>
    <row r="11" spans="1:4" ht="12.75">
      <c r="A11" s="1"/>
      <c r="B11" s="2"/>
      <c r="C11" s="2"/>
      <c r="D11" s="4"/>
    </row>
    <row r="12" spans="1:4" ht="12.75">
      <c r="A12" s="11" t="s">
        <v>61</v>
      </c>
      <c r="B12" s="37" t="s">
        <v>28</v>
      </c>
      <c r="C12" s="35">
        <f>C13+C16</f>
        <v>27.40000000000009</v>
      </c>
      <c r="D12" s="35">
        <f>D13+D16</f>
        <v>-58.38499999999999</v>
      </c>
    </row>
    <row r="13" spans="1:4" ht="12.75">
      <c r="A13" s="3" t="s">
        <v>62</v>
      </c>
      <c r="B13" s="34" t="s">
        <v>63</v>
      </c>
      <c r="C13" s="36">
        <v>-2383.217</v>
      </c>
      <c r="D13" s="4">
        <v>-1715.711</v>
      </c>
    </row>
    <row r="14" spans="1:4" ht="12.75">
      <c r="A14" s="3" t="s">
        <v>62</v>
      </c>
      <c r="B14" s="33" t="s">
        <v>64</v>
      </c>
      <c r="C14" s="36">
        <v>-2383.217</v>
      </c>
      <c r="D14" s="4">
        <v>-1715.711</v>
      </c>
    </row>
    <row r="15" spans="1:4" ht="22.5">
      <c r="A15" s="3" t="s">
        <v>62</v>
      </c>
      <c r="B15" s="33" t="s">
        <v>65</v>
      </c>
      <c r="C15" s="36">
        <v>-2383.217</v>
      </c>
      <c r="D15" s="4">
        <v>-1715.711</v>
      </c>
    </row>
    <row r="16" spans="1:4" ht="12.75">
      <c r="A16" s="3" t="s">
        <v>66</v>
      </c>
      <c r="B16" s="34" t="s">
        <v>67</v>
      </c>
      <c r="C16" s="36">
        <v>2410.617</v>
      </c>
      <c r="D16" s="4">
        <v>1657.326</v>
      </c>
    </row>
    <row r="17" spans="1:4" ht="12.75">
      <c r="A17" s="3" t="s">
        <v>66</v>
      </c>
      <c r="B17" s="33" t="s">
        <v>68</v>
      </c>
      <c r="C17" s="36">
        <v>2410.617</v>
      </c>
      <c r="D17" s="4">
        <v>1657.326</v>
      </c>
    </row>
    <row r="18" spans="1:4" ht="22.5">
      <c r="A18" s="3" t="s">
        <v>66</v>
      </c>
      <c r="B18" s="33" t="s">
        <v>69</v>
      </c>
      <c r="C18" s="36">
        <v>2410.617</v>
      </c>
      <c r="D18" s="4">
        <v>1657.326</v>
      </c>
    </row>
    <row r="19" spans="1:4" ht="12.75">
      <c r="A19" s="3"/>
      <c r="B19" s="9" t="s">
        <v>24</v>
      </c>
      <c r="C19" s="6">
        <f>SUM(C12)</f>
        <v>27.40000000000009</v>
      </c>
      <c r="D19" s="6">
        <f>SUM(D12)</f>
        <v>-58.38499999999999</v>
      </c>
    </row>
  </sheetData>
  <mergeCells count="8">
    <mergeCell ref="B1:C1"/>
    <mergeCell ref="B2:G2"/>
    <mergeCell ref="B3:G3"/>
    <mergeCell ref="B4:G4"/>
    <mergeCell ref="B5:C5"/>
    <mergeCell ref="A7:C7"/>
    <mergeCell ref="A8:C8"/>
    <mergeCell ref="A9:C9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3">
      <selection activeCell="C10" sqref="C10"/>
    </sheetView>
  </sheetViews>
  <sheetFormatPr defaultColWidth="9.00390625" defaultRowHeight="12.75"/>
  <cols>
    <col min="2" max="2" width="72.25390625" style="0" customWidth="1"/>
    <col min="3" max="3" width="11.375" style="0" customWidth="1"/>
    <col min="4" max="4" width="11.875" style="0" customWidth="1"/>
    <col min="5" max="5" width="12.00390625" style="0" customWidth="1"/>
    <col min="6" max="6" width="1.37890625" style="0" customWidth="1"/>
    <col min="7" max="7" width="9.125" style="0" hidden="1" customWidth="1"/>
  </cols>
  <sheetData>
    <row r="1" spans="2:5" ht="12.75">
      <c r="B1" s="123" t="s">
        <v>85</v>
      </c>
      <c r="C1" s="123"/>
      <c r="D1" s="123"/>
      <c r="E1" s="123"/>
    </row>
    <row r="2" spans="2:7" ht="12.75">
      <c r="B2" s="123" t="s">
        <v>181</v>
      </c>
      <c r="C2" s="123"/>
      <c r="D2" s="123"/>
      <c r="E2" s="123"/>
      <c r="F2" s="123"/>
      <c r="G2" s="123"/>
    </row>
    <row r="3" spans="2:7" ht="12.75">
      <c r="B3" s="123" t="s">
        <v>182</v>
      </c>
      <c r="C3" s="123"/>
      <c r="D3" s="123"/>
      <c r="E3" s="123"/>
      <c r="F3" s="123"/>
      <c r="G3" s="123"/>
    </row>
    <row r="4" spans="2:7" ht="12.75">
      <c r="B4" s="123" t="s">
        <v>179</v>
      </c>
      <c r="C4" s="123"/>
      <c r="D4" s="123"/>
      <c r="E4" s="123"/>
      <c r="F4" s="123"/>
      <c r="G4" s="123"/>
    </row>
    <row r="5" spans="2:5" ht="12.75">
      <c r="B5" s="123"/>
      <c r="C5" s="123"/>
      <c r="D5" s="123"/>
      <c r="E5" s="123"/>
    </row>
    <row r="6" ht="12.75">
      <c r="B6" s="14"/>
    </row>
    <row r="7" spans="1:5" ht="15">
      <c r="A7" s="136" t="s">
        <v>150</v>
      </c>
      <c r="B7" s="136"/>
      <c r="C7" s="136"/>
      <c r="D7" s="136"/>
      <c r="E7" s="136"/>
    </row>
    <row r="8" spans="1:5" ht="15">
      <c r="A8" s="136" t="s">
        <v>33</v>
      </c>
      <c r="B8" s="136"/>
      <c r="C8" s="136"/>
      <c r="D8" s="136"/>
      <c r="E8" s="136"/>
    </row>
    <row r="9" spans="1:5" ht="15">
      <c r="A9" s="40"/>
      <c r="B9" s="40"/>
      <c r="E9" s="44" t="s">
        <v>81</v>
      </c>
    </row>
    <row r="10" spans="1:5" ht="142.5" customHeight="1">
      <c r="A10" s="22" t="s">
        <v>0</v>
      </c>
      <c r="B10" s="2" t="s">
        <v>1</v>
      </c>
      <c r="C10" s="19" t="s">
        <v>149</v>
      </c>
      <c r="D10" s="19" t="s">
        <v>172</v>
      </c>
      <c r="E10" s="19" t="s">
        <v>82</v>
      </c>
    </row>
    <row r="11" spans="1:5" ht="12.75">
      <c r="A11" s="5" t="s">
        <v>2</v>
      </c>
      <c r="B11" s="6" t="s">
        <v>3</v>
      </c>
      <c r="C11" s="7">
        <f>SUM(C12:C15)</f>
        <v>829.61</v>
      </c>
      <c r="D11" s="7">
        <f>SUM(D12:D15)</f>
        <v>571.1</v>
      </c>
      <c r="E11" s="41">
        <f>D11/C11*100</f>
        <v>68.83957522209231</v>
      </c>
    </row>
    <row r="12" spans="1:5" ht="25.5">
      <c r="A12" s="16" t="s">
        <v>29</v>
      </c>
      <c r="B12" s="15" t="s">
        <v>70</v>
      </c>
      <c r="C12" s="21">
        <v>218.61</v>
      </c>
      <c r="D12" s="4">
        <v>144.9</v>
      </c>
      <c r="E12" s="41">
        <f aca="true" t="shared" si="0" ref="E12:E37">D12/C12*100</f>
        <v>66.28242074927954</v>
      </c>
    </row>
    <row r="13" spans="1:5" ht="27.75" customHeight="1">
      <c r="A13" s="3" t="s">
        <v>4</v>
      </c>
      <c r="B13" s="8" t="s">
        <v>75</v>
      </c>
      <c r="C13" s="4">
        <v>604.04</v>
      </c>
      <c r="D13" s="4">
        <v>424.1</v>
      </c>
      <c r="E13" s="41">
        <f t="shared" si="0"/>
        <v>70.21058208065692</v>
      </c>
    </row>
    <row r="14" spans="1:5" ht="27.75" customHeight="1">
      <c r="A14" s="3" t="s">
        <v>95</v>
      </c>
      <c r="B14" s="8" t="s">
        <v>101</v>
      </c>
      <c r="C14" s="4"/>
      <c r="D14" s="4"/>
      <c r="E14" s="41"/>
    </row>
    <row r="15" spans="1:5" ht="12.75" customHeight="1">
      <c r="A15" s="3" t="s">
        <v>137</v>
      </c>
      <c r="B15" s="8" t="s">
        <v>5</v>
      </c>
      <c r="C15" s="4">
        <v>6.96</v>
      </c>
      <c r="D15" s="4">
        <v>2.1</v>
      </c>
      <c r="E15" s="41">
        <f t="shared" si="0"/>
        <v>30.17241379310345</v>
      </c>
    </row>
    <row r="16" spans="1:5" ht="12.75" customHeight="1">
      <c r="A16" s="11" t="s">
        <v>99</v>
      </c>
      <c r="B16" s="12" t="s">
        <v>102</v>
      </c>
      <c r="C16" s="7">
        <v>31.8</v>
      </c>
      <c r="D16" s="7">
        <v>27.1</v>
      </c>
      <c r="E16" s="41">
        <f t="shared" si="0"/>
        <v>85.22012578616352</v>
      </c>
    </row>
    <row r="17" spans="1:5" ht="12.75" customHeight="1">
      <c r="A17" s="3" t="s">
        <v>100</v>
      </c>
      <c r="B17" s="8" t="s">
        <v>103</v>
      </c>
      <c r="C17" s="4">
        <v>31.8</v>
      </c>
      <c r="D17" s="4">
        <v>27.1</v>
      </c>
      <c r="E17" s="41">
        <f>D17/C17*100</f>
        <v>85.22012578616352</v>
      </c>
    </row>
    <row r="18" spans="1:5" ht="15.75" customHeight="1">
      <c r="A18" s="10" t="s">
        <v>6</v>
      </c>
      <c r="B18" s="9" t="s">
        <v>7</v>
      </c>
      <c r="C18" s="7">
        <f>C19+C20</f>
        <v>683.2</v>
      </c>
      <c r="D18" s="7">
        <f>D19+D20</f>
        <v>483.2</v>
      </c>
      <c r="E18" s="41">
        <f t="shared" si="0"/>
        <v>70.72599531615924</v>
      </c>
    </row>
    <row r="19" spans="1:5" ht="24.75" customHeight="1">
      <c r="A19" s="3" t="s">
        <v>8</v>
      </c>
      <c r="B19" s="8" t="s">
        <v>71</v>
      </c>
      <c r="C19" s="4">
        <v>10</v>
      </c>
      <c r="D19" s="4"/>
      <c r="E19" s="41"/>
    </row>
    <row r="20" spans="1:5" ht="12.75">
      <c r="A20" s="3" t="s">
        <v>96</v>
      </c>
      <c r="B20" s="8" t="s">
        <v>104</v>
      </c>
      <c r="C20" s="4">
        <v>673.2</v>
      </c>
      <c r="D20" s="4">
        <v>483.2</v>
      </c>
      <c r="E20" s="41">
        <f t="shared" si="0"/>
        <v>71.77658942364825</v>
      </c>
    </row>
    <row r="21" spans="1:5" ht="14.25" customHeight="1">
      <c r="A21" s="5" t="s">
        <v>9</v>
      </c>
      <c r="B21" s="9" t="s">
        <v>10</v>
      </c>
      <c r="C21" s="7">
        <f>SUM(C22:C22)</f>
        <v>6.9</v>
      </c>
      <c r="D21" s="7">
        <f>SUM(D22:D22)</f>
        <v>6.9</v>
      </c>
      <c r="E21" s="41"/>
    </row>
    <row r="22" spans="1:5" ht="14.25" customHeight="1">
      <c r="A22" s="16" t="s">
        <v>34</v>
      </c>
      <c r="B22" s="118" t="s">
        <v>173</v>
      </c>
      <c r="C22" s="21">
        <v>6.9</v>
      </c>
      <c r="D22" s="21">
        <v>6.9</v>
      </c>
      <c r="E22" s="41"/>
    </row>
    <row r="23" spans="1:5" ht="7.5" customHeight="1">
      <c r="A23" s="3"/>
      <c r="B23" s="8"/>
      <c r="C23" s="4"/>
      <c r="D23" s="4"/>
      <c r="E23" s="41"/>
    </row>
    <row r="24" spans="1:5" ht="17.25" customHeight="1">
      <c r="A24" s="11" t="s">
        <v>22</v>
      </c>
      <c r="B24" s="12" t="s">
        <v>23</v>
      </c>
      <c r="C24" s="7">
        <f>C25+C26</f>
        <v>187.7</v>
      </c>
      <c r="D24" s="7">
        <f>D25+D26</f>
        <v>91.2</v>
      </c>
      <c r="E24" s="41">
        <f t="shared" si="0"/>
        <v>48.5881726158764</v>
      </c>
    </row>
    <row r="25" spans="1:5" ht="17.25" customHeight="1">
      <c r="A25" s="16" t="s">
        <v>97</v>
      </c>
      <c r="B25" s="15" t="s">
        <v>98</v>
      </c>
      <c r="C25" s="21">
        <v>48</v>
      </c>
      <c r="D25" s="21">
        <v>6.5</v>
      </c>
      <c r="E25" s="41">
        <f t="shared" si="0"/>
        <v>13.541666666666666</v>
      </c>
    </row>
    <row r="26" spans="1:5" ht="17.25" customHeight="1">
      <c r="A26" s="16" t="s">
        <v>174</v>
      </c>
      <c r="B26" s="118" t="s">
        <v>175</v>
      </c>
      <c r="C26" s="21">
        <v>139.7</v>
      </c>
      <c r="D26" s="21">
        <v>84.7</v>
      </c>
      <c r="E26" s="41"/>
    </row>
    <row r="27" spans="1:5" ht="14.25" customHeight="1">
      <c r="A27" s="5" t="s">
        <v>11</v>
      </c>
      <c r="B27" s="9" t="s">
        <v>12</v>
      </c>
      <c r="C27" s="7"/>
      <c r="D27" s="7"/>
      <c r="E27" s="41"/>
    </row>
    <row r="28" spans="1:5" ht="18.75" customHeight="1">
      <c r="A28" s="3" t="s">
        <v>31</v>
      </c>
      <c r="B28" s="8" t="s">
        <v>32</v>
      </c>
      <c r="C28" s="4"/>
      <c r="D28" s="4"/>
      <c r="E28" s="41"/>
    </row>
    <row r="29" spans="1:5" ht="16.5" customHeight="1">
      <c r="A29" s="10" t="s">
        <v>13</v>
      </c>
      <c r="B29" s="9" t="s">
        <v>14</v>
      </c>
      <c r="C29" s="7">
        <f>C30</f>
        <v>647.4</v>
      </c>
      <c r="D29" s="7">
        <f>D30</f>
        <v>455</v>
      </c>
      <c r="E29" s="41">
        <f t="shared" si="0"/>
        <v>70.28112449799198</v>
      </c>
    </row>
    <row r="30" spans="1:5" ht="12.75">
      <c r="A30" s="3" t="s">
        <v>15</v>
      </c>
      <c r="B30" s="8" t="s">
        <v>16</v>
      </c>
      <c r="C30" s="4">
        <v>647.4</v>
      </c>
      <c r="D30" s="4">
        <v>455</v>
      </c>
      <c r="E30" s="41">
        <f t="shared" si="0"/>
        <v>70.28112449799198</v>
      </c>
    </row>
    <row r="31" spans="1:5" ht="12.75">
      <c r="A31" s="11" t="s">
        <v>135</v>
      </c>
      <c r="B31" s="12" t="s">
        <v>136</v>
      </c>
      <c r="C31" s="7">
        <v>24</v>
      </c>
      <c r="D31" s="7">
        <v>22.8</v>
      </c>
      <c r="E31" s="41">
        <f t="shared" si="0"/>
        <v>95</v>
      </c>
    </row>
    <row r="32" spans="1:5" ht="14.25" customHeight="1">
      <c r="A32" s="11" t="s">
        <v>17</v>
      </c>
      <c r="B32" s="12" t="s">
        <v>18</v>
      </c>
      <c r="C32" s="7">
        <f>SUM(C33:C36)</f>
        <v>2160.717</v>
      </c>
      <c r="D32" s="7">
        <f>SUM(D33:D36)</f>
        <v>1533.7</v>
      </c>
      <c r="E32" s="41">
        <f t="shared" si="0"/>
        <v>70.98106785849326</v>
      </c>
    </row>
    <row r="33" spans="1:5" ht="25.5" customHeight="1">
      <c r="A33" s="3" t="s">
        <v>19</v>
      </c>
      <c r="B33" s="38" t="s">
        <v>72</v>
      </c>
      <c r="C33" s="4">
        <v>1667.8</v>
      </c>
      <c r="D33" s="4">
        <v>1174.7</v>
      </c>
      <c r="E33" s="41">
        <f t="shared" si="0"/>
        <v>70.43410480873007</v>
      </c>
    </row>
    <row r="34" spans="1:5" ht="25.5" customHeight="1">
      <c r="A34" s="3" t="s">
        <v>20</v>
      </c>
      <c r="B34" s="38" t="s">
        <v>86</v>
      </c>
      <c r="C34" s="4"/>
      <c r="D34" s="4"/>
      <c r="E34" s="41"/>
    </row>
    <row r="35" spans="1:5" ht="26.25" customHeight="1">
      <c r="A35" s="3" t="s">
        <v>56</v>
      </c>
      <c r="B35" s="38" t="s">
        <v>73</v>
      </c>
      <c r="C35" s="4">
        <v>492.917</v>
      </c>
      <c r="D35" s="4">
        <v>359</v>
      </c>
      <c r="E35" s="41">
        <f t="shared" si="0"/>
        <v>72.83173434878489</v>
      </c>
    </row>
    <row r="36" spans="1:5" ht="26.25" customHeight="1">
      <c r="A36" s="3" t="s">
        <v>83</v>
      </c>
      <c r="B36" s="38" t="s">
        <v>84</v>
      </c>
      <c r="C36" s="4"/>
      <c r="D36" s="4"/>
      <c r="E36" s="41"/>
    </row>
    <row r="37" spans="1:5" ht="12.75">
      <c r="A37" s="3"/>
      <c r="B37" s="7" t="s">
        <v>27</v>
      </c>
      <c r="C37" s="7">
        <f>SUM(C11+C18+C21+C24+C27+C29+C44+C32+C16+C31)</f>
        <v>4571.327</v>
      </c>
      <c r="D37" s="7">
        <f>SUM(D11+D18+D21+D24+D27+D29+D44+D32+D16+D31)</f>
        <v>3191.0000000000005</v>
      </c>
      <c r="E37" s="41">
        <f t="shared" si="0"/>
        <v>69.80467597264428</v>
      </c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</sheetData>
  <mergeCells count="7">
    <mergeCell ref="A7:E7"/>
    <mergeCell ref="A8:E8"/>
    <mergeCell ref="B1:E1"/>
    <mergeCell ref="B5:E5"/>
    <mergeCell ref="B2:G2"/>
    <mergeCell ref="B3:G3"/>
    <mergeCell ref="B4:G4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workbookViewId="0" topLeftCell="A1">
      <selection activeCell="A9" sqref="A9:F9"/>
    </sheetView>
  </sheetViews>
  <sheetFormatPr defaultColWidth="9.00390625" defaultRowHeight="12.75"/>
  <cols>
    <col min="1" max="1" width="53.875" style="0" customWidth="1"/>
    <col min="6" max="6" width="10.875" style="0" customWidth="1"/>
    <col min="7" max="7" width="10.125" style="0" customWidth="1"/>
  </cols>
  <sheetData>
    <row r="1" spans="1:6" ht="12.75">
      <c r="A1" s="123" t="s">
        <v>184</v>
      </c>
      <c r="B1" s="123"/>
      <c r="C1" s="123"/>
      <c r="D1" s="123"/>
      <c r="E1" s="123"/>
      <c r="F1" s="123"/>
    </row>
    <row r="2" spans="1:6" ht="12.75">
      <c r="A2" s="123" t="s">
        <v>181</v>
      </c>
      <c r="B2" s="123"/>
      <c r="C2" s="123"/>
      <c r="D2" s="123"/>
      <c r="E2" s="123"/>
      <c r="F2" s="123"/>
    </row>
    <row r="3" spans="1:6" ht="12.75">
      <c r="A3" s="123" t="s">
        <v>182</v>
      </c>
      <c r="B3" s="123"/>
      <c r="C3" s="123"/>
      <c r="D3" s="123"/>
      <c r="E3" s="123"/>
      <c r="F3" s="123"/>
    </row>
    <row r="4" spans="1:6" ht="12.75">
      <c r="A4" s="123" t="s">
        <v>179</v>
      </c>
      <c r="B4" s="123"/>
      <c r="C4" s="123"/>
      <c r="D4" s="123"/>
      <c r="E4" s="123"/>
      <c r="F4" s="123"/>
    </row>
    <row r="5" spans="1:6" ht="12.75">
      <c r="A5" s="123"/>
      <c r="B5" s="123"/>
      <c r="C5" s="123"/>
      <c r="D5" s="123"/>
      <c r="E5" s="123"/>
      <c r="F5" s="123"/>
    </row>
    <row r="8" spans="1:6" ht="15">
      <c r="A8" s="136" t="s">
        <v>143</v>
      </c>
      <c r="B8" s="136"/>
      <c r="C8" s="136"/>
      <c r="D8" s="136"/>
      <c r="E8" s="136"/>
      <c r="F8" s="136"/>
    </row>
    <row r="9" spans="1:6" ht="15">
      <c r="A9" s="136"/>
      <c r="B9" s="136"/>
      <c r="C9" s="136"/>
      <c r="D9" s="136"/>
      <c r="E9" s="136"/>
      <c r="F9" s="136"/>
    </row>
    <row r="11" spans="1:7" ht="56.25">
      <c r="A11" s="24" t="s">
        <v>36</v>
      </c>
      <c r="B11" s="24" t="s">
        <v>37</v>
      </c>
      <c r="C11" s="24" t="s">
        <v>38</v>
      </c>
      <c r="D11" s="24" t="s">
        <v>105</v>
      </c>
      <c r="E11" s="24" t="s">
        <v>39</v>
      </c>
      <c r="F11" s="48" t="s">
        <v>151</v>
      </c>
      <c r="G11" s="49" t="s">
        <v>176</v>
      </c>
    </row>
    <row r="12" spans="1:7" ht="12.75">
      <c r="A12" s="12" t="s">
        <v>42</v>
      </c>
      <c r="B12" s="11" t="s">
        <v>48</v>
      </c>
      <c r="C12" s="11" t="s">
        <v>2</v>
      </c>
      <c r="D12" s="11"/>
      <c r="E12" s="11"/>
      <c r="F12" s="32">
        <f>F13+F18+F25</f>
        <v>829.61</v>
      </c>
      <c r="G12" s="32">
        <f>G13+G18+G25+G22</f>
        <v>655.1000000000001</v>
      </c>
    </row>
    <row r="13" spans="1:7" ht="25.5">
      <c r="A13" s="15" t="s">
        <v>106</v>
      </c>
      <c r="B13" s="16" t="s">
        <v>48</v>
      </c>
      <c r="C13" s="16" t="s">
        <v>29</v>
      </c>
      <c r="D13" s="11"/>
      <c r="E13" s="11"/>
      <c r="F13" s="28">
        <v>218.61</v>
      </c>
      <c r="G13" s="4">
        <v>144.9</v>
      </c>
    </row>
    <row r="14" spans="1:7" ht="42.75" customHeight="1">
      <c r="A14" s="15" t="s">
        <v>107</v>
      </c>
      <c r="B14" s="16" t="s">
        <v>48</v>
      </c>
      <c r="C14" s="16" t="s">
        <v>29</v>
      </c>
      <c r="D14" s="16" t="s">
        <v>145</v>
      </c>
      <c r="E14" s="11"/>
      <c r="F14" s="28">
        <v>218.61</v>
      </c>
      <c r="G14" s="4">
        <v>144.9</v>
      </c>
    </row>
    <row r="15" spans="1:7" ht="12.75">
      <c r="A15" s="15" t="s">
        <v>108</v>
      </c>
      <c r="B15" s="16" t="s">
        <v>48</v>
      </c>
      <c r="C15" s="16" t="s">
        <v>29</v>
      </c>
      <c r="D15" s="16" t="s">
        <v>145</v>
      </c>
      <c r="E15" s="16"/>
      <c r="F15" s="28">
        <v>218.61</v>
      </c>
      <c r="G15" s="4">
        <v>144.9</v>
      </c>
    </row>
    <row r="16" spans="1:7" ht="12.75">
      <c r="A16" s="15" t="s">
        <v>51</v>
      </c>
      <c r="B16" s="16" t="s">
        <v>48</v>
      </c>
      <c r="C16" s="16" t="s">
        <v>29</v>
      </c>
      <c r="D16" s="16" t="s">
        <v>144</v>
      </c>
      <c r="E16" s="16" t="s">
        <v>138</v>
      </c>
      <c r="F16" s="28">
        <v>204</v>
      </c>
      <c r="G16" s="4">
        <v>130.3</v>
      </c>
    </row>
    <row r="17" spans="1:7" ht="12.75">
      <c r="A17" s="15" t="s">
        <v>51</v>
      </c>
      <c r="B17" s="16" t="s">
        <v>48</v>
      </c>
      <c r="C17" s="16" t="s">
        <v>29</v>
      </c>
      <c r="D17" s="16" t="s">
        <v>146</v>
      </c>
      <c r="E17" s="16" t="s">
        <v>138</v>
      </c>
      <c r="F17" s="28">
        <v>14.61</v>
      </c>
      <c r="G17" s="4">
        <v>14.6</v>
      </c>
    </row>
    <row r="18" spans="1:7" ht="38.25">
      <c r="A18" s="51" t="s">
        <v>109</v>
      </c>
      <c r="B18" s="16" t="s">
        <v>48</v>
      </c>
      <c r="C18" s="16" t="s">
        <v>4</v>
      </c>
      <c r="D18" s="3"/>
      <c r="E18" s="3"/>
      <c r="F18" s="28">
        <v>604.04</v>
      </c>
      <c r="G18" s="4">
        <v>424.1</v>
      </c>
    </row>
    <row r="19" spans="1:7" ht="15" customHeight="1">
      <c r="A19" s="15" t="s">
        <v>110</v>
      </c>
      <c r="B19" s="16" t="s">
        <v>48</v>
      </c>
      <c r="C19" s="16" t="s">
        <v>4</v>
      </c>
      <c r="D19" s="3" t="s">
        <v>145</v>
      </c>
      <c r="E19" s="3"/>
      <c r="F19" s="28">
        <f>F20+F21</f>
        <v>479.2</v>
      </c>
      <c r="G19" s="28">
        <f>G20+G21</f>
        <v>340.09999999999997</v>
      </c>
    </row>
    <row r="20" spans="1:7" ht="15" customHeight="1">
      <c r="A20" s="18" t="s">
        <v>51</v>
      </c>
      <c r="B20" s="16" t="s">
        <v>48</v>
      </c>
      <c r="C20" s="17" t="s">
        <v>4</v>
      </c>
      <c r="D20" s="3" t="s">
        <v>144</v>
      </c>
      <c r="E20" s="3" t="s">
        <v>138</v>
      </c>
      <c r="F20" s="28">
        <v>59.7</v>
      </c>
      <c r="G20" s="4">
        <v>48.9</v>
      </c>
    </row>
    <row r="21" spans="1:7" ht="12.75">
      <c r="A21" s="18" t="s">
        <v>51</v>
      </c>
      <c r="B21" s="16" t="s">
        <v>48</v>
      </c>
      <c r="C21" s="17" t="s">
        <v>4</v>
      </c>
      <c r="D21" s="3" t="s">
        <v>146</v>
      </c>
      <c r="E21" s="3" t="s">
        <v>138</v>
      </c>
      <c r="F21" s="28">
        <v>419.5</v>
      </c>
      <c r="G21" s="4">
        <v>291.2</v>
      </c>
    </row>
    <row r="22" spans="1:7" ht="25.5">
      <c r="A22" s="15" t="s">
        <v>110</v>
      </c>
      <c r="B22" s="16" t="s">
        <v>48</v>
      </c>
      <c r="C22" s="17" t="s">
        <v>4</v>
      </c>
      <c r="D22" s="3" t="s">
        <v>50</v>
      </c>
      <c r="E22" s="3"/>
      <c r="F22" s="28">
        <f>F18-F19</f>
        <v>124.83999999999997</v>
      </c>
      <c r="G22" s="28">
        <f>G18-G19</f>
        <v>84.00000000000006</v>
      </c>
    </row>
    <row r="23" spans="1:7" ht="12.75">
      <c r="A23" s="18" t="s">
        <v>46</v>
      </c>
      <c r="B23" s="16" t="s">
        <v>48</v>
      </c>
      <c r="C23" s="17" t="s">
        <v>4</v>
      </c>
      <c r="D23" s="3" t="s">
        <v>50</v>
      </c>
      <c r="E23" s="3"/>
      <c r="F23" s="28">
        <v>124.84</v>
      </c>
      <c r="G23" s="4">
        <v>84</v>
      </c>
    </row>
    <row r="24" spans="1:7" ht="12.75">
      <c r="A24" s="18" t="s">
        <v>51</v>
      </c>
      <c r="B24" s="16" t="s">
        <v>48</v>
      </c>
      <c r="C24" s="17" t="s">
        <v>4</v>
      </c>
      <c r="D24" s="3" t="s">
        <v>50</v>
      </c>
      <c r="E24" s="3" t="s">
        <v>138</v>
      </c>
      <c r="F24" s="28">
        <v>124.84</v>
      </c>
      <c r="G24" s="4">
        <v>84</v>
      </c>
    </row>
    <row r="25" spans="1:7" ht="12.75">
      <c r="A25" s="18" t="s">
        <v>111</v>
      </c>
      <c r="B25" s="16" t="s">
        <v>48</v>
      </c>
      <c r="C25" s="17" t="s">
        <v>137</v>
      </c>
      <c r="D25" s="3"/>
      <c r="E25" s="3"/>
      <c r="F25" s="27">
        <v>6.96</v>
      </c>
      <c r="G25" s="4">
        <v>2.1</v>
      </c>
    </row>
    <row r="26" spans="1:7" ht="12.75">
      <c r="A26" s="52" t="s">
        <v>112</v>
      </c>
      <c r="B26" s="16" t="s">
        <v>48</v>
      </c>
      <c r="C26" s="17" t="s">
        <v>137</v>
      </c>
      <c r="D26" s="3" t="s">
        <v>53</v>
      </c>
      <c r="E26" s="3"/>
      <c r="F26" s="27">
        <v>0.9</v>
      </c>
      <c r="G26" s="4"/>
    </row>
    <row r="27" spans="1:7" ht="12.75">
      <c r="A27" s="18" t="s">
        <v>51</v>
      </c>
      <c r="B27" s="16" t="s">
        <v>48</v>
      </c>
      <c r="C27" s="17" t="s">
        <v>137</v>
      </c>
      <c r="D27" s="3" t="s">
        <v>53</v>
      </c>
      <c r="E27" s="3" t="s">
        <v>138</v>
      </c>
      <c r="F27" s="27">
        <v>0.9</v>
      </c>
      <c r="G27" s="4"/>
    </row>
    <row r="28" spans="1:7" ht="12.75">
      <c r="A28" s="18" t="s">
        <v>74</v>
      </c>
      <c r="B28" s="16" t="s">
        <v>48</v>
      </c>
      <c r="C28" s="17" t="s">
        <v>137</v>
      </c>
      <c r="D28" s="3" t="s">
        <v>76</v>
      </c>
      <c r="E28" s="3"/>
      <c r="F28" s="27">
        <v>4</v>
      </c>
      <c r="G28" s="4"/>
    </row>
    <row r="29" spans="1:7" ht="12.75">
      <c r="A29" s="18" t="s">
        <v>51</v>
      </c>
      <c r="B29" s="16" t="s">
        <v>48</v>
      </c>
      <c r="C29" s="17" t="s">
        <v>137</v>
      </c>
      <c r="D29" s="3" t="s">
        <v>76</v>
      </c>
      <c r="E29" s="3" t="s">
        <v>138</v>
      </c>
      <c r="F29" s="27">
        <v>4</v>
      </c>
      <c r="G29" s="4"/>
    </row>
    <row r="30" spans="1:7" s="29" customFormat="1" ht="12.75">
      <c r="A30" s="53" t="s">
        <v>102</v>
      </c>
      <c r="B30" s="11" t="s">
        <v>48</v>
      </c>
      <c r="C30" s="46" t="s">
        <v>99</v>
      </c>
      <c r="D30" s="46"/>
      <c r="E30" s="46"/>
      <c r="F30" s="50">
        <v>31.8</v>
      </c>
      <c r="G30" s="50">
        <v>27.1</v>
      </c>
    </row>
    <row r="31" spans="1:7" s="29" customFormat="1" ht="15" customHeight="1">
      <c r="A31" s="30" t="s">
        <v>113</v>
      </c>
      <c r="B31" s="16" t="s">
        <v>48</v>
      </c>
      <c r="C31" s="54" t="s">
        <v>100</v>
      </c>
      <c r="D31" s="54"/>
      <c r="E31" s="54"/>
      <c r="F31" s="55">
        <v>31.8</v>
      </c>
      <c r="G31" s="55">
        <v>27.1</v>
      </c>
    </row>
    <row r="32" spans="1:7" s="29" customFormat="1" ht="27.75" customHeight="1">
      <c r="A32" s="30" t="s">
        <v>114</v>
      </c>
      <c r="B32" s="16" t="s">
        <v>48</v>
      </c>
      <c r="C32" s="54" t="s">
        <v>100</v>
      </c>
      <c r="D32" s="54" t="s">
        <v>54</v>
      </c>
      <c r="E32" s="54"/>
      <c r="F32" s="55">
        <v>31.8</v>
      </c>
      <c r="G32" s="55">
        <v>27.1</v>
      </c>
    </row>
    <row r="33" spans="1:7" s="29" customFormat="1" ht="14.25" customHeight="1">
      <c r="A33" s="18" t="s">
        <v>51</v>
      </c>
      <c r="B33" s="16" t="s">
        <v>48</v>
      </c>
      <c r="C33" s="54" t="s">
        <v>100</v>
      </c>
      <c r="D33" s="54" t="s">
        <v>54</v>
      </c>
      <c r="E33" s="3" t="s">
        <v>138</v>
      </c>
      <c r="F33" s="55">
        <v>31.8</v>
      </c>
      <c r="G33" s="55">
        <v>27.1</v>
      </c>
    </row>
    <row r="34" spans="1:7" ht="27" customHeight="1">
      <c r="A34" s="56" t="s">
        <v>115</v>
      </c>
      <c r="B34" s="11" t="s">
        <v>48</v>
      </c>
      <c r="C34" s="11" t="s">
        <v>6</v>
      </c>
      <c r="D34" s="114"/>
      <c r="E34" s="114"/>
      <c r="F34" s="115">
        <v>683.2</v>
      </c>
      <c r="G34" s="7">
        <v>483.2</v>
      </c>
    </row>
    <row r="35" spans="1:7" ht="41.25" customHeight="1">
      <c r="A35" s="59" t="s">
        <v>116</v>
      </c>
      <c r="B35" s="16" t="s">
        <v>48</v>
      </c>
      <c r="C35" s="16" t="s">
        <v>8</v>
      </c>
      <c r="D35" s="112"/>
      <c r="E35" s="112"/>
      <c r="F35" s="113">
        <v>10</v>
      </c>
      <c r="G35" s="4"/>
    </row>
    <row r="36" spans="1:7" ht="36.75" customHeight="1">
      <c r="A36" s="59" t="s">
        <v>117</v>
      </c>
      <c r="B36" s="16" t="s">
        <v>48</v>
      </c>
      <c r="C36" s="16" t="s">
        <v>8</v>
      </c>
      <c r="D36" s="112">
        <v>2473000</v>
      </c>
      <c r="E36" s="112"/>
      <c r="F36" s="113">
        <v>10</v>
      </c>
      <c r="G36" s="4"/>
    </row>
    <row r="37" spans="1:7" ht="12.75">
      <c r="A37" s="18" t="s">
        <v>51</v>
      </c>
      <c r="B37" s="16" t="s">
        <v>48</v>
      </c>
      <c r="C37" s="60" t="s">
        <v>8</v>
      </c>
      <c r="D37" s="61">
        <v>2473000</v>
      </c>
      <c r="E37" s="3" t="s">
        <v>138</v>
      </c>
      <c r="F37" s="62">
        <v>10</v>
      </c>
      <c r="G37" s="4"/>
    </row>
    <row r="38" spans="1:7" ht="12.75">
      <c r="A38" s="52" t="s">
        <v>118</v>
      </c>
      <c r="B38" s="16" t="s">
        <v>48</v>
      </c>
      <c r="C38" s="60" t="s">
        <v>96</v>
      </c>
      <c r="D38" s="61"/>
      <c r="E38" s="61"/>
      <c r="F38" s="62">
        <v>673.2</v>
      </c>
      <c r="G38" s="4">
        <v>483.2</v>
      </c>
    </row>
    <row r="39" spans="1:7" ht="25.5">
      <c r="A39" s="15" t="s">
        <v>119</v>
      </c>
      <c r="B39" s="16" t="s">
        <v>48</v>
      </c>
      <c r="C39" s="60" t="s">
        <v>96</v>
      </c>
      <c r="D39" s="60" t="s">
        <v>139</v>
      </c>
      <c r="E39" s="61"/>
      <c r="F39" s="62">
        <v>113.2</v>
      </c>
      <c r="G39" s="4">
        <f>G38-G41</f>
        <v>79.39999999999998</v>
      </c>
    </row>
    <row r="40" spans="1:7" ht="25.5">
      <c r="A40" s="15" t="s">
        <v>120</v>
      </c>
      <c r="B40" s="16" t="s">
        <v>48</v>
      </c>
      <c r="C40" s="60" t="s">
        <v>96</v>
      </c>
      <c r="D40" s="60" t="s">
        <v>139</v>
      </c>
      <c r="E40" s="60" t="s">
        <v>40</v>
      </c>
      <c r="F40" s="62">
        <v>113.2</v>
      </c>
      <c r="G40" s="4">
        <v>79.4</v>
      </c>
    </row>
    <row r="41" spans="1:7" ht="25.5">
      <c r="A41" s="15" t="s">
        <v>119</v>
      </c>
      <c r="B41" s="16" t="s">
        <v>48</v>
      </c>
      <c r="C41" s="60" t="s">
        <v>96</v>
      </c>
      <c r="D41" s="60" t="s">
        <v>144</v>
      </c>
      <c r="E41" s="60"/>
      <c r="F41" s="62">
        <v>560</v>
      </c>
      <c r="G41" s="4">
        <v>403.8</v>
      </c>
    </row>
    <row r="42" spans="1:7" ht="25.5">
      <c r="A42" s="15" t="s">
        <v>120</v>
      </c>
      <c r="B42" s="16" t="s">
        <v>48</v>
      </c>
      <c r="C42" s="60" t="s">
        <v>96</v>
      </c>
      <c r="D42" s="60" t="s">
        <v>144</v>
      </c>
      <c r="E42" s="60" t="s">
        <v>40</v>
      </c>
      <c r="F42" s="62">
        <v>560</v>
      </c>
      <c r="G42" s="4">
        <v>403.8</v>
      </c>
    </row>
    <row r="43" spans="1:7" ht="12.75">
      <c r="A43" s="12" t="s">
        <v>10</v>
      </c>
      <c r="B43" s="11" t="s">
        <v>48</v>
      </c>
      <c r="C43" s="57" t="s">
        <v>9</v>
      </c>
      <c r="D43" s="57"/>
      <c r="E43" s="57"/>
      <c r="F43" s="58">
        <v>6.9</v>
      </c>
      <c r="G43" s="7">
        <v>6.9</v>
      </c>
    </row>
    <row r="44" spans="1:7" ht="12.75">
      <c r="A44" s="15" t="s">
        <v>30</v>
      </c>
      <c r="B44" s="16" t="s">
        <v>48</v>
      </c>
      <c r="C44" s="60" t="s">
        <v>34</v>
      </c>
      <c r="D44" s="60"/>
      <c r="E44" s="60"/>
      <c r="F44" s="62">
        <v>6.9</v>
      </c>
      <c r="G44" s="21">
        <v>6.9</v>
      </c>
    </row>
    <row r="45" spans="1:7" ht="25.5">
      <c r="A45" s="15" t="s">
        <v>121</v>
      </c>
      <c r="B45" s="16" t="s">
        <v>48</v>
      </c>
      <c r="C45" s="60" t="s">
        <v>34</v>
      </c>
      <c r="D45" s="60" t="s">
        <v>122</v>
      </c>
      <c r="E45" s="60"/>
      <c r="F45" s="62">
        <v>6.9</v>
      </c>
      <c r="G45" s="21">
        <v>6.9</v>
      </c>
    </row>
    <row r="46" spans="1:7" ht="12.75">
      <c r="A46" s="18" t="s">
        <v>51</v>
      </c>
      <c r="B46" s="16" t="s">
        <v>48</v>
      </c>
      <c r="C46" s="60" t="s">
        <v>34</v>
      </c>
      <c r="D46" s="60" t="s">
        <v>122</v>
      </c>
      <c r="E46" s="3" t="s">
        <v>138</v>
      </c>
      <c r="F46" s="62">
        <v>6.9</v>
      </c>
      <c r="G46" s="21">
        <v>6.9</v>
      </c>
    </row>
    <row r="47" spans="1:7" ht="12.75">
      <c r="A47" s="12" t="s">
        <v>23</v>
      </c>
      <c r="B47" s="11" t="s">
        <v>48</v>
      </c>
      <c r="C47" s="57" t="s">
        <v>22</v>
      </c>
      <c r="D47" s="57"/>
      <c r="E47" s="57"/>
      <c r="F47" s="7">
        <f>F48+F55</f>
        <v>187.7</v>
      </c>
      <c r="G47" s="7">
        <f>G48+G55</f>
        <v>91.2</v>
      </c>
    </row>
    <row r="48" spans="1:7" ht="12.75">
      <c r="A48" s="15" t="s">
        <v>98</v>
      </c>
      <c r="B48" s="16" t="s">
        <v>48</v>
      </c>
      <c r="C48" s="60" t="s">
        <v>97</v>
      </c>
      <c r="D48" s="60"/>
      <c r="E48" s="60"/>
      <c r="F48" s="62">
        <v>48</v>
      </c>
      <c r="G48" s="21">
        <v>6.5</v>
      </c>
    </row>
    <row r="49" spans="1:7" ht="12.75">
      <c r="A49" s="15"/>
      <c r="B49" s="16" t="s">
        <v>48</v>
      </c>
      <c r="C49" s="60" t="s">
        <v>97</v>
      </c>
      <c r="D49" s="60" t="s">
        <v>134</v>
      </c>
      <c r="E49" s="60"/>
      <c r="F49" s="62">
        <v>8.1</v>
      </c>
      <c r="G49" s="21">
        <v>5</v>
      </c>
    </row>
    <row r="50" spans="1:7" ht="12.75">
      <c r="A50" s="18" t="s">
        <v>51</v>
      </c>
      <c r="B50" s="16" t="s">
        <v>48</v>
      </c>
      <c r="C50" s="60" t="s">
        <v>97</v>
      </c>
      <c r="D50" s="60" t="s">
        <v>134</v>
      </c>
      <c r="E50" s="3" t="s">
        <v>138</v>
      </c>
      <c r="F50" s="62">
        <v>8.1</v>
      </c>
      <c r="G50" s="21">
        <v>5</v>
      </c>
    </row>
    <row r="51" spans="1:7" ht="12.75">
      <c r="A51" s="15" t="s">
        <v>123</v>
      </c>
      <c r="B51" s="16" t="s">
        <v>48</v>
      </c>
      <c r="C51" s="60" t="s">
        <v>97</v>
      </c>
      <c r="D51" s="60" t="s">
        <v>124</v>
      </c>
      <c r="E51" s="60"/>
      <c r="F51" s="62"/>
      <c r="G51" s="4"/>
    </row>
    <row r="52" spans="1:7" ht="12.75">
      <c r="A52" s="18" t="s">
        <v>51</v>
      </c>
      <c r="B52" s="16" t="s">
        <v>48</v>
      </c>
      <c r="C52" s="60" t="s">
        <v>97</v>
      </c>
      <c r="D52" s="60" t="s">
        <v>124</v>
      </c>
      <c r="E52" s="3" t="s">
        <v>138</v>
      </c>
      <c r="F52" s="62"/>
      <c r="G52" s="4"/>
    </row>
    <row r="53" spans="1:7" ht="25.5">
      <c r="A53" s="15" t="s">
        <v>125</v>
      </c>
      <c r="B53" s="16" t="s">
        <v>48</v>
      </c>
      <c r="C53" s="60" t="s">
        <v>97</v>
      </c>
      <c r="D53" s="60" t="s">
        <v>126</v>
      </c>
      <c r="E53" s="60"/>
      <c r="F53" s="113">
        <v>39.9</v>
      </c>
      <c r="G53" s="4">
        <v>1.5</v>
      </c>
    </row>
    <row r="54" spans="1:7" ht="12.75">
      <c r="A54" s="18" t="s">
        <v>51</v>
      </c>
      <c r="B54" s="16" t="s">
        <v>48</v>
      </c>
      <c r="C54" s="60" t="s">
        <v>97</v>
      </c>
      <c r="D54" s="60" t="s">
        <v>126</v>
      </c>
      <c r="E54" s="3" t="s">
        <v>138</v>
      </c>
      <c r="F54" s="113">
        <v>39.9</v>
      </c>
      <c r="G54" s="4">
        <v>1.5</v>
      </c>
    </row>
    <row r="55" spans="1:7" ht="24" customHeight="1">
      <c r="A55" s="119" t="s">
        <v>175</v>
      </c>
      <c r="B55" s="16" t="s">
        <v>48</v>
      </c>
      <c r="C55" s="60" t="s">
        <v>174</v>
      </c>
      <c r="D55" s="60"/>
      <c r="E55" s="60"/>
      <c r="F55" s="113">
        <v>139.7</v>
      </c>
      <c r="G55" s="4">
        <v>84.7</v>
      </c>
    </row>
    <row r="56" spans="1:7" ht="17.25" customHeight="1">
      <c r="A56" s="8" t="s">
        <v>41</v>
      </c>
      <c r="B56" s="16" t="s">
        <v>48</v>
      </c>
      <c r="C56" s="60" t="s">
        <v>174</v>
      </c>
      <c r="D56" s="60" t="s">
        <v>177</v>
      </c>
      <c r="E56" s="60"/>
      <c r="F56" s="113">
        <v>139.7</v>
      </c>
      <c r="G56" s="4">
        <v>84.7</v>
      </c>
    </row>
    <row r="57" spans="1:7" ht="12.75">
      <c r="A57" s="52" t="s">
        <v>52</v>
      </c>
      <c r="B57" s="16" t="s">
        <v>48</v>
      </c>
      <c r="C57" s="60" t="s">
        <v>174</v>
      </c>
      <c r="D57" s="60" t="s">
        <v>177</v>
      </c>
      <c r="E57" s="60" t="s">
        <v>49</v>
      </c>
      <c r="F57" s="113">
        <v>139.7</v>
      </c>
      <c r="G57" s="4">
        <v>84.7</v>
      </c>
    </row>
    <row r="58" spans="1:7" ht="25.5">
      <c r="A58" s="12" t="s">
        <v>43</v>
      </c>
      <c r="B58" s="11" t="s">
        <v>48</v>
      </c>
      <c r="C58" s="11" t="s">
        <v>13</v>
      </c>
      <c r="D58" s="11"/>
      <c r="E58" s="11"/>
      <c r="F58" s="32">
        <v>787.1</v>
      </c>
      <c r="G58" s="7">
        <v>455</v>
      </c>
    </row>
    <row r="59" spans="1:7" ht="12.75">
      <c r="A59" s="15" t="s">
        <v>16</v>
      </c>
      <c r="B59" s="16" t="s">
        <v>48</v>
      </c>
      <c r="C59" s="16" t="s">
        <v>15</v>
      </c>
      <c r="D59" s="3"/>
      <c r="E59" s="3"/>
      <c r="F59" s="32">
        <v>787.1</v>
      </c>
      <c r="G59" s="21">
        <v>455</v>
      </c>
    </row>
    <row r="60" spans="1:7" ht="25.5">
      <c r="A60" s="8" t="s">
        <v>44</v>
      </c>
      <c r="B60" s="16" t="s">
        <v>48</v>
      </c>
      <c r="C60" s="3" t="s">
        <v>15</v>
      </c>
      <c r="D60" s="3"/>
      <c r="E60" s="3"/>
      <c r="F60" s="27">
        <v>453.4</v>
      </c>
      <c r="G60" s="4">
        <v>318.9</v>
      </c>
    </row>
    <row r="61" spans="1:7" ht="25.5">
      <c r="A61" s="8" t="s">
        <v>41</v>
      </c>
      <c r="B61" s="16" t="s">
        <v>48</v>
      </c>
      <c r="C61" s="3" t="s">
        <v>15</v>
      </c>
      <c r="D61" s="3" t="s">
        <v>140</v>
      </c>
      <c r="E61" s="3"/>
      <c r="F61" s="27">
        <f>F60-F63</f>
        <v>116.89999999999998</v>
      </c>
      <c r="G61" s="27">
        <f>G60-G63</f>
        <v>129.79999999999998</v>
      </c>
    </row>
    <row r="62" spans="1:7" ht="12.75">
      <c r="A62" s="52" t="s">
        <v>178</v>
      </c>
      <c r="B62" s="16" t="s">
        <v>48</v>
      </c>
      <c r="C62" s="3" t="s">
        <v>15</v>
      </c>
      <c r="D62" s="3" t="s">
        <v>140</v>
      </c>
      <c r="E62" s="3" t="s">
        <v>49</v>
      </c>
      <c r="F62" s="27">
        <v>116.9</v>
      </c>
      <c r="G62" s="4">
        <v>129.8</v>
      </c>
    </row>
    <row r="63" spans="1:7" ht="25.5">
      <c r="A63" s="8" t="s">
        <v>41</v>
      </c>
      <c r="B63" s="16" t="s">
        <v>48</v>
      </c>
      <c r="C63" s="3" t="s">
        <v>15</v>
      </c>
      <c r="D63" s="3" t="s">
        <v>147</v>
      </c>
      <c r="E63" s="3"/>
      <c r="F63" s="27">
        <v>336.5</v>
      </c>
      <c r="G63" s="4">
        <v>189.1</v>
      </c>
    </row>
    <row r="64" spans="1:7" ht="12.75">
      <c r="A64" s="52" t="s">
        <v>178</v>
      </c>
      <c r="B64" s="16" t="s">
        <v>48</v>
      </c>
      <c r="C64" s="3" t="s">
        <v>15</v>
      </c>
      <c r="D64" s="3" t="s">
        <v>147</v>
      </c>
      <c r="E64" s="3" t="s">
        <v>49</v>
      </c>
      <c r="F64" s="27">
        <v>336.5</v>
      </c>
      <c r="G64" s="4">
        <v>189.1</v>
      </c>
    </row>
    <row r="65" spans="1:7" ht="12.75">
      <c r="A65" s="8" t="s">
        <v>45</v>
      </c>
      <c r="B65" s="16" t="s">
        <v>48</v>
      </c>
      <c r="C65" s="3" t="s">
        <v>15</v>
      </c>
      <c r="D65" s="3"/>
      <c r="E65" s="3"/>
      <c r="F65" s="27">
        <v>194</v>
      </c>
      <c r="G65" s="4">
        <v>136.1</v>
      </c>
    </row>
    <row r="66" spans="1:7" ht="25.5">
      <c r="A66" s="8" t="s">
        <v>41</v>
      </c>
      <c r="B66" s="16" t="s">
        <v>48</v>
      </c>
      <c r="C66" s="3" t="s">
        <v>15</v>
      </c>
      <c r="D66" s="3" t="s">
        <v>60</v>
      </c>
      <c r="E66" s="3"/>
      <c r="F66" s="27">
        <v>20.4</v>
      </c>
      <c r="G66" s="4">
        <v>15.2</v>
      </c>
    </row>
    <row r="67" spans="1:7" ht="12.75">
      <c r="A67" s="52" t="s">
        <v>178</v>
      </c>
      <c r="B67" s="16" t="s">
        <v>48</v>
      </c>
      <c r="C67" s="3" t="s">
        <v>15</v>
      </c>
      <c r="D67" s="3" t="s">
        <v>60</v>
      </c>
      <c r="E67" s="3" t="s">
        <v>49</v>
      </c>
      <c r="F67" s="27">
        <v>20.4</v>
      </c>
      <c r="G67" s="4">
        <v>15.2</v>
      </c>
    </row>
    <row r="68" spans="1:7" ht="25.5">
      <c r="A68" s="8" t="s">
        <v>41</v>
      </c>
      <c r="B68" s="16" t="s">
        <v>48</v>
      </c>
      <c r="C68" s="3" t="s">
        <v>15</v>
      </c>
      <c r="D68" s="3" t="s">
        <v>148</v>
      </c>
      <c r="E68" s="3"/>
      <c r="F68" s="27">
        <v>173.6</v>
      </c>
      <c r="G68" s="4">
        <v>120.9</v>
      </c>
    </row>
    <row r="69" spans="1:7" ht="12.75">
      <c r="A69" s="52" t="s">
        <v>178</v>
      </c>
      <c r="B69" s="16" t="s">
        <v>48</v>
      </c>
      <c r="C69" s="3" t="s">
        <v>15</v>
      </c>
      <c r="D69" s="3" t="s">
        <v>148</v>
      </c>
      <c r="E69" s="3" t="s">
        <v>49</v>
      </c>
      <c r="F69" s="27">
        <v>173.6</v>
      </c>
      <c r="G69" s="4">
        <v>120.9</v>
      </c>
    </row>
    <row r="70" spans="1:7" ht="12.75">
      <c r="A70" s="70" t="s">
        <v>136</v>
      </c>
      <c r="B70" s="16" t="s">
        <v>48</v>
      </c>
      <c r="C70" s="3" t="s">
        <v>135</v>
      </c>
      <c r="D70" s="3" t="s">
        <v>141</v>
      </c>
      <c r="E70" s="3" t="s">
        <v>142</v>
      </c>
      <c r="F70" s="27">
        <v>24</v>
      </c>
      <c r="G70" s="4">
        <v>22.8</v>
      </c>
    </row>
    <row r="71" spans="1:7" ht="12.75">
      <c r="A71" s="7" t="s">
        <v>18</v>
      </c>
      <c r="B71" s="11" t="s">
        <v>48</v>
      </c>
      <c r="C71" s="7">
        <v>1100</v>
      </c>
      <c r="D71" s="7"/>
      <c r="E71" s="7"/>
      <c r="F71" s="120">
        <f>F72+F76+F78+F80+F82+F84+F86+F89</f>
        <v>2160.723</v>
      </c>
      <c r="G71" s="121">
        <f>G72+G76+G78+G80+G82+G84+G86+G89</f>
        <v>1533.723</v>
      </c>
    </row>
    <row r="72" spans="1:7" ht="25.5">
      <c r="A72" s="12" t="s">
        <v>127</v>
      </c>
      <c r="B72" s="11" t="s">
        <v>48</v>
      </c>
      <c r="C72" s="7">
        <v>1101</v>
      </c>
      <c r="D72" s="7"/>
      <c r="E72" s="63"/>
      <c r="F72" s="7">
        <v>1667.8</v>
      </c>
      <c r="G72" s="7">
        <v>1174.7</v>
      </c>
    </row>
    <row r="73" spans="1:7" ht="12.75">
      <c r="A73" s="4" t="s">
        <v>57</v>
      </c>
      <c r="B73" s="16" t="s">
        <v>48</v>
      </c>
      <c r="C73" s="4">
        <v>1101</v>
      </c>
      <c r="D73" s="4">
        <v>5160100</v>
      </c>
      <c r="E73" s="20"/>
      <c r="F73" s="21">
        <v>1667.8</v>
      </c>
      <c r="G73" s="21">
        <v>1174.7</v>
      </c>
    </row>
    <row r="74" spans="1:7" ht="25.5">
      <c r="A74" s="8" t="s">
        <v>128</v>
      </c>
      <c r="B74" s="16" t="s">
        <v>48</v>
      </c>
      <c r="C74" s="4">
        <v>1101</v>
      </c>
      <c r="D74" s="4">
        <v>5160130</v>
      </c>
      <c r="E74" s="20"/>
      <c r="F74" s="21">
        <v>1667.8</v>
      </c>
      <c r="G74" s="21">
        <v>1174.7</v>
      </c>
    </row>
    <row r="75" spans="1:7" ht="12.75">
      <c r="A75" s="8" t="s">
        <v>58</v>
      </c>
      <c r="B75" s="16" t="s">
        <v>94</v>
      </c>
      <c r="C75" s="4">
        <v>1101</v>
      </c>
      <c r="D75" s="4">
        <v>5160130</v>
      </c>
      <c r="E75" s="3" t="s">
        <v>59</v>
      </c>
      <c r="F75" s="21">
        <v>1667.8</v>
      </c>
      <c r="G75" s="21">
        <v>1174.7</v>
      </c>
    </row>
    <row r="76" spans="1:7" ht="51">
      <c r="A76" s="12" t="s">
        <v>129</v>
      </c>
      <c r="B76" s="11" t="s">
        <v>48</v>
      </c>
      <c r="C76" s="7">
        <v>1103</v>
      </c>
      <c r="D76" s="7">
        <v>5210000</v>
      </c>
      <c r="E76" s="3"/>
      <c r="F76" s="7"/>
      <c r="G76" s="7"/>
    </row>
    <row r="77" spans="1:7" ht="12.75">
      <c r="A77" s="4" t="s">
        <v>47</v>
      </c>
      <c r="B77" s="16" t="s">
        <v>48</v>
      </c>
      <c r="C77" s="4">
        <v>1103</v>
      </c>
      <c r="D77" s="4">
        <v>5210200</v>
      </c>
      <c r="E77" s="3" t="s">
        <v>55</v>
      </c>
      <c r="F77" s="21"/>
      <c r="G77" s="21"/>
    </row>
    <row r="78" spans="1:7" ht="38.25">
      <c r="A78" s="12" t="s">
        <v>130</v>
      </c>
      <c r="B78" s="11" t="s">
        <v>48</v>
      </c>
      <c r="C78" s="7">
        <v>1103</v>
      </c>
      <c r="D78" s="7">
        <v>13800</v>
      </c>
      <c r="E78" s="63"/>
      <c r="F78" s="7">
        <v>0.9</v>
      </c>
      <c r="G78" s="7"/>
    </row>
    <row r="79" spans="1:7" ht="12.75">
      <c r="A79" s="8" t="s">
        <v>21</v>
      </c>
      <c r="B79" s="16" t="s">
        <v>48</v>
      </c>
      <c r="C79" s="4">
        <v>1103</v>
      </c>
      <c r="D79" s="3" t="s">
        <v>53</v>
      </c>
      <c r="E79" s="3" t="s">
        <v>55</v>
      </c>
      <c r="F79" s="4">
        <v>0.9</v>
      </c>
      <c r="G79" s="7"/>
    </row>
    <row r="80" spans="1:7" ht="25.5">
      <c r="A80" s="12" t="s">
        <v>131</v>
      </c>
      <c r="B80" s="11" t="s">
        <v>48</v>
      </c>
      <c r="C80" s="7">
        <v>1103</v>
      </c>
      <c r="D80" s="7">
        <v>5208200</v>
      </c>
      <c r="E80" s="63"/>
      <c r="F80" s="7"/>
      <c r="G80" s="7"/>
    </row>
    <row r="81" spans="1:7" ht="12.75">
      <c r="A81" s="8" t="s">
        <v>47</v>
      </c>
      <c r="B81" s="16" t="s">
        <v>48</v>
      </c>
      <c r="C81" s="4">
        <v>1103</v>
      </c>
      <c r="D81" s="4">
        <v>5210202</v>
      </c>
      <c r="E81" s="3" t="s">
        <v>55</v>
      </c>
      <c r="F81" s="21"/>
      <c r="G81" s="21"/>
    </row>
    <row r="82" spans="1:7" ht="25.5">
      <c r="A82" s="12" t="s">
        <v>132</v>
      </c>
      <c r="B82" s="11" t="s">
        <v>48</v>
      </c>
      <c r="C82" s="7">
        <v>1103</v>
      </c>
      <c r="D82" s="7">
        <v>5208300</v>
      </c>
      <c r="E82" s="63"/>
      <c r="F82" s="7">
        <v>459</v>
      </c>
      <c r="G82" s="7">
        <v>330.7</v>
      </c>
    </row>
    <row r="83" spans="1:7" ht="12.75">
      <c r="A83" s="8" t="s">
        <v>21</v>
      </c>
      <c r="B83" s="16" t="s">
        <v>48</v>
      </c>
      <c r="C83" s="4">
        <v>1103</v>
      </c>
      <c r="D83" s="4">
        <v>5210203</v>
      </c>
      <c r="E83" s="3" t="s">
        <v>55</v>
      </c>
      <c r="F83" s="21">
        <v>459</v>
      </c>
      <c r="G83" s="21">
        <v>330.7</v>
      </c>
    </row>
    <row r="84" spans="1:7" ht="76.5">
      <c r="A84" s="12" t="s">
        <v>133</v>
      </c>
      <c r="B84" s="11" t="s">
        <v>48</v>
      </c>
      <c r="C84" s="7">
        <v>1103</v>
      </c>
      <c r="D84" s="7">
        <v>13600</v>
      </c>
      <c r="E84" s="63"/>
      <c r="F84" s="7">
        <v>31.8</v>
      </c>
      <c r="G84" s="7">
        <v>27.1</v>
      </c>
    </row>
    <row r="85" spans="1:7" ht="12.75">
      <c r="A85" s="8" t="s">
        <v>47</v>
      </c>
      <c r="B85" s="16" t="s">
        <v>48</v>
      </c>
      <c r="C85" s="4">
        <v>1103</v>
      </c>
      <c r="D85" s="3" t="s">
        <v>54</v>
      </c>
      <c r="E85" s="3" t="s">
        <v>55</v>
      </c>
      <c r="F85" s="4">
        <v>31.8</v>
      </c>
      <c r="G85" s="21">
        <v>27.1</v>
      </c>
    </row>
    <row r="86" spans="1:7" s="31" customFormat="1" ht="41.25" customHeight="1">
      <c r="A86" s="64" t="s">
        <v>90</v>
      </c>
      <c r="B86" s="65" t="s">
        <v>48</v>
      </c>
      <c r="C86" s="65" t="s">
        <v>20</v>
      </c>
      <c r="D86" s="65"/>
      <c r="E86" s="65"/>
      <c r="F86" s="65"/>
      <c r="G86" s="66"/>
    </row>
    <row r="87" spans="1:7" s="31" customFormat="1" ht="43.5" customHeight="1">
      <c r="A87" s="25" t="s">
        <v>87</v>
      </c>
      <c r="B87" s="3" t="s">
        <v>48</v>
      </c>
      <c r="C87" s="3" t="s">
        <v>20</v>
      </c>
      <c r="D87" s="3" t="s">
        <v>88</v>
      </c>
      <c r="E87" s="3"/>
      <c r="F87" s="3"/>
      <c r="G87" s="45"/>
    </row>
    <row r="88" spans="1:7" s="31" customFormat="1" ht="12.75">
      <c r="A88" s="39" t="s">
        <v>89</v>
      </c>
      <c r="B88" s="3" t="s">
        <v>48</v>
      </c>
      <c r="C88" s="3" t="s">
        <v>20</v>
      </c>
      <c r="D88" s="3" t="s">
        <v>88</v>
      </c>
      <c r="E88" s="3" t="s">
        <v>78</v>
      </c>
      <c r="F88" s="3"/>
      <c r="G88" s="45"/>
    </row>
    <row r="89" spans="1:7" ht="39.75" customHeight="1">
      <c r="A89" s="67" t="s">
        <v>84</v>
      </c>
      <c r="B89" s="68" t="s">
        <v>48</v>
      </c>
      <c r="C89" s="65" t="s">
        <v>83</v>
      </c>
      <c r="D89" s="68"/>
      <c r="E89" s="65"/>
      <c r="F89" s="69">
        <v>1.223</v>
      </c>
      <c r="G89" s="69">
        <v>1.223</v>
      </c>
    </row>
    <row r="90" spans="1:7" ht="39.75" customHeight="1">
      <c r="A90" s="47" t="s">
        <v>91</v>
      </c>
      <c r="B90" s="26" t="s">
        <v>48</v>
      </c>
      <c r="C90" s="26" t="s">
        <v>83</v>
      </c>
      <c r="D90" s="26" t="s">
        <v>92</v>
      </c>
      <c r="E90" s="26"/>
      <c r="F90" s="26"/>
      <c r="G90" s="4"/>
    </row>
    <row r="91" spans="1:7" ht="30.75" customHeight="1">
      <c r="A91" s="71" t="s">
        <v>84</v>
      </c>
      <c r="B91" s="26" t="s">
        <v>48</v>
      </c>
      <c r="C91" s="26" t="s">
        <v>83</v>
      </c>
      <c r="D91" s="26" t="s">
        <v>92</v>
      </c>
      <c r="E91" s="26" t="s">
        <v>93</v>
      </c>
      <c r="F91" s="26"/>
      <c r="G91" s="4"/>
    </row>
  </sheetData>
  <mergeCells count="7">
    <mergeCell ref="A8:F8"/>
    <mergeCell ref="A9:F9"/>
    <mergeCell ref="A1:F1"/>
    <mergeCell ref="A2:F2"/>
    <mergeCell ref="A3:F3"/>
    <mergeCell ref="A4:F4"/>
    <mergeCell ref="A5:F5"/>
  </mergeCells>
  <printOptions horizontalCentered="1"/>
  <pageMargins left="0.5905511811023623" right="0.1968503937007874" top="0" bottom="0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2013-10-29T11:32:50Z</cp:lastPrinted>
  <dcterms:created xsi:type="dcterms:W3CDTF">2005-12-22T10:07:34Z</dcterms:created>
  <dcterms:modified xsi:type="dcterms:W3CDTF">2013-10-29T11:34:21Z</dcterms:modified>
  <cp:category/>
  <cp:version/>
  <cp:contentType/>
  <cp:contentStatus/>
</cp:coreProperties>
</file>