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1700" windowHeight="6300" firstSheet="8" activeTab="8"/>
  </bookViews>
  <sheets>
    <sheet name="01.02.2014" sheetId="100" r:id="rId1"/>
    <sheet name="01.03.14" sheetId="101" r:id="rId2"/>
    <sheet name="01.04.2014" sheetId="102" r:id="rId3"/>
    <sheet name="01.05.2014" sheetId="103" r:id="rId4"/>
    <sheet name="01.06.2014" sheetId="104" r:id="rId5"/>
    <sheet name="01.07.2014" sheetId="105" r:id="rId6"/>
    <sheet name="01.08.2014" sheetId="106" r:id="rId7"/>
    <sheet name="01.09.2014" sheetId="107" r:id="rId8"/>
    <sheet name="01.02.15" sheetId="111" r:id="rId9"/>
  </sheets>
  <definedNames>
    <definedName name="_xlnm.Print_Area" localSheetId="0">'01.02.2014'!$A$1:$F$43</definedName>
  </definedNames>
  <calcPr calcId="124519"/>
</workbook>
</file>

<file path=xl/calcChain.xml><?xml version="1.0" encoding="utf-8"?>
<calcChain xmlns="http://schemas.openxmlformats.org/spreadsheetml/2006/main">
  <c r="C19" i="111"/>
  <c r="C14"/>
  <c r="C9" s="1"/>
  <c r="C29" l="1"/>
  <c r="D14"/>
  <c r="E27" i="107" l="1"/>
  <c r="D27"/>
  <c r="D19" s="1"/>
  <c r="D33" s="1"/>
  <c r="F33" s="1"/>
  <c r="E19"/>
  <c r="C16"/>
  <c r="E11"/>
  <c r="E9" s="1"/>
  <c r="D11"/>
  <c r="D9" s="1"/>
  <c r="D19" i="106"/>
  <c r="D27"/>
  <c r="E27"/>
  <c r="E19" s="1"/>
  <c r="E11"/>
  <c r="E9" s="1"/>
  <c r="E33" s="1"/>
  <c r="D11"/>
  <c r="D9" s="1"/>
  <c r="D33" s="1"/>
  <c r="F33" s="1"/>
  <c r="E27" i="105"/>
  <c r="E19" s="1"/>
  <c r="D27"/>
  <c r="D19" s="1"/>
  <c r="E11"/>
  <c r="D11"/>
  <c r="C11" s="1"/>
  <c r="E9"/>
  <c r="D9"/>
  <c r="D19" i="104"/>
  <c r="D27"/>
  <c r="E27"/>
  <c r="E19" s="1"/>
  <c r="E11"/>
  <c r="E9" s="1"/>
  <c r="E33" s="1"/>
  <c r="D9"/>
  <c r="D33" s="1"/>
  <c r="F33" s="1"/>
  <c r="F14"/>
  <c r="E27" i="103"/>
  <c r="E19" s="1"/>
  <c r="D27"/>
  <c r="D19" s="1"/>
  <c r="E9"/>
  <c r="D9"/>
  <c r="D33" s="1"/>
  <c r="F33" s="1"/>
  <c r="F14"/>
  <c r="E19" i="102"/>
  <c r="E33" s="1"/>
  <c r="E27"/>
  <c r="D27"/>
  <c r="D19" s="1"/>
  <c r="E9"/>
  <c r="D9"/>
  <c r="D33" s="1"/>
  <c r="F33" s="1"/>
  <c r="F14"/>
  <c r="D9" i="100"/>
  <c r="E19"/>
  <c r="D27"/>
  <c r="D19" s="1"/>
  <c r="D33" s="1"/>
  <c r="F33" s="1"/>
  <c r="D19" i="101"/>
  <c r="E27"/>
  <c r="E19" s="1"/>
  <c r="D27"/>
  <c r="E9"/>
  <c r="E33" s="1"/>
  <c r="D9"/>
  <c r="F9" s="1"/>
  <c r="F14"/>
  <c r="E33" i="100"/>
  <c r="F14"/>
  <c r="D29" i="111"/>
  <c r="D26"/>
  <c r="D23"/>
  <c r="D21"/>
  <c r="D20"/>
  <c r="D18"/>
  <c r="D13"/>
  <c r="D12"/>
  <c r="D10"/>
  <c r="D9"/>
  <c r="C31" i="107"/>
  <c r="C28"/>
  <c r="C27" s="1"/>
  <c r="C26"/>
  <c r="F23"/>
  <c r="F21"/>
  <c r="C21"/>
  <c r="F20"/>
  <c r="F18"/>
  <c r="C17"/>
  <c r="F13"/>
  <c r="C13"/>
  <c r="F12"/>
  <c r="F11" s="1"/>
  <c r="C12"/>
  <c r="C11"/>
  <c r="F10"/>
  <c r="C10"/>
  <c r="C31" i="106"/>
  <c r="C28"/>
  <c r="C27" s="1"/>
  <c r="C19" s="1"/>
  <c r="F27"/>
  <c r="C26"/>
  <c r="F23"/>
  <c r="F21"/>
  <c r="C21"/>
  <c r="F20"/>
  <c r="F18"/>
  <c r="C17"/>
  <c r="F13"/>
  <c r="C13"/>
  <c r="F12"/>
  <c r="C12"/>
  <c r="C11"/>
  <c r="F10"/>
  <c r="C10"/>
  <c r="C31" i="105"/>
  <c r="C28"/>
  <c r="C27" s="1"/>
  <c r="F27"/>
  <c r="C26"/>
  <c r="F23"/>
  <c r="F21"/>
  <c r="C21"/>
  <c r="C19" s="1"/>
  <c r="F20"/>
  <c r="F18"/>
  <c r="C17"/>
  <c r="F13"/>
  <c r="C13"/>
  <c r="F12"/>
  <c r="C12"/>
  <c r="F10"/>
  <c r="C10"/>
  <c r="F9"/>
  <c r="C31" i="104"/>
  <c r="C28"/>
  <c r="C27" s="1"/>
  <c r="F27"/>
  <c r="C26"/>
  <c r="F23"/>
  <c r="F21"/>
  <c r="C21"/>
  <c r="F20"/>
  <c r="F18"/>
  <c r="C17"/>
  <c r="F13"/>
  <c r="C13"/>
  <c r="F12"/>
  <c r="C12"/>
  <c r="C11"/>
  <c r="C9" s="1"/>
  <c r="F10"/>
  <c r="C10"/>
  <c r="C31" i="103"/>
  <c r="C28"/>
  <c r="C27" s="1"/>
  <c r="C26"/>
  <c r="C25"/>
  <c r="F23"/>
  <c r="C23"/>
  <c r="F21"/>
  <c r="C21"/>
  <c r="F20"/>
  <c r="F18"/>
  <c r="C17"/>
  <c r="F13"/>
  <c r="C13"/>
  <c r="F12"/>
  <c r="C12"/>
  <c r="C11"/>
  <c r="C9" s="1"/>
  <c r="F10"/>
  <c r="C10"/>
  <c r="F9"/>
  <c r="C31" i="102"/>
  <c r="C28"/>
  <c r="C27" s="1"/>
  <c r="C19" s="1"/>
  <c r="F27"/>
  <c r="C26"/>
  <c r="C25"/>
  <c r="C24"/>
  <c r="F23"/>
  <c r="C23"/>
  <c r="C22"/>
  <c r="F21"/>
  <c r="C21"/>
  <c r="F20"/>
  <c r="F18"/>
  <c r="C17"/>
  <c r="F13"/>
  <c r="C13"/>
  <c r="F12"/>
  <c r="C12"/>
  <c r="C11"/>
  <c r="C9" s="1"/>
  <c r="F10"/>
  <c r="C10"/>
  <c r="F9"/>
  <c r="C31" i="101"/>
  <c r="C28"/>
  <c r="C27" s="1"/>
  <c r="F27"/>
  <c r="C26"/>
  <c r="C25"/>
  <c r="C24"/>
  <c r="F23"/>
  <c r="C23"/>
  <c r="C19" s="1"/>
  <c r="C22"/>
  <c r="F21"/>
  <c r="C21"/>
  <c r="F20"/>
  <c r="F18"/>
  <c r="C17"/>
  <c r="F13"/>
  <c r="C13"/>
  <c r="F12"/>
  <c r="C12"/>
  <c r="C11"/>
  <c r="C9" s="1"/>
  <c r="F10"/>
  <c r="C10"/>
  <c r="C31" i="100"/>
  <c r="C30"/>
  <c r="C28"/>
  <c r="C27" s="1"/>
  <c r="C19" s="1"/>
  <c r="F27"/>
  <c r="C26"/>
  <c r="C25"/>
  <c r="C24"/>
  <c r="F23"/>
  <c r="C23"/>
  <c r="C22"/>
  <c r="F21"/>
  <c r="C21"/>
  <c r="F20"/>
  <c r="F18"/>
  <c r="C17"/>
  <c r="C16"/>
  <c r="F13"/>
  <c r="C13"/>
  <c r="F12"/>
  <c r="C12"/>
  <c r="C11"/>
  <c r="C9" s="1"/>
  <c r="C33" s="1"/>
  <c r="F10"/>
  <c r="C10"/>
  <c r="F9"/>
  <c r="C33" i="101" l="1"/>
  <c r="C33" i="102"/>
  <c r="C19" i="104"/>
  <c r="C33" s="1"/>
  <c r="C19" i="107"/>
  <c r="D33" i="101"/>
  <c r="F33" s="1"/>
  <c r="D33" i="105"/>
  <c r="F33" s="1"/>
  <c r="E33" i="107"/>
  <c r="F27" i="103"/>
  <c r="F9" i="104"/>
  <c r="C9" i="105"/>
  <c r="C33" s="1"/>
  <c r="F27" i="107"/>
  <c r="E33" i="103"/>
  <c r="E33" i="105"/>
  <c r="F9" i="107"/>
  <c r="C9"/>
  <c r="C33" s="1"/>
  <c r="F9" i="106"/>
  <c r="C9"/>
  <c r="C33" s="1"/>
  <c r="C19" i="103"/>
  <c r="C33" s="1"/>
</calcChain>
</file>

<file path=xl/sharedStrings.xml><?xml version="1.0" encoding="utf-8"?>
<sst xmlns="http://schemas.openxmlformats.org/spreadsheetml/2006/main" count="539" uniqueCount="83">
  <si>
    <t>% исполнения к назн.    на    9 мес. 2003г.</t>
  </si>
  <si>
    <t>№ п/п</t>
  </si>
  <si>
    <t>Наименование показателя</t>
  </si>
  <si>
    <t>в том числе</t>
  </si>
  <si>
    <t>районный бюджет</t>
  </si>
  <si>
    <t>бюджеты поселений</t>
  </si>
  <si>
    <t>1.</t>
  </si>
  <si>
    <t>Доходы - всего</t>
  </si>
  <si>
    <t>в том числе :</t>
  </si>
  <si>
    <t>1.1.</t>
  </si>
  <si>
    <t>Собственные доходы</t>
  </si>
  <si>
    <t>1.1.1.</t>
  </si>
  <si>
    <t>1.1.2.</t>
  </si>
  <si>
    <t>1.2.</t>
  </si>
  <si>
    <t>Безвозмездные поступления от других бюджетов бюджетной системы</t>
  </si>
  <si>
    <t>из нее:</t>
  </si>
  <si>
    <t>1.2.1.</t>
  </si>
  <si>
    <t>1.3.</t>
  </si>
  <si>
    <t>Безвозмездные поступления от государственных (муниципальных) организаций</t>
  </si>
  <si>
    <t xml:space="preserve">  налоговые и неналоговые доходы</t>
  </si>
  <si>
    <t xml:space="preserve">  дотация на выравнивание бюджетной обеспеченности</t>
  </si>
  <si>
    <t>2.</t>
  </si>
  <si>
    <t>Расходы - всего</t>
  </si>
  <si>
    <t>из них:</t>
  </si>
  <si>
    <t>2.1.</t>
  </si>
  <si>
    <t xml:space="preserve">  общегосударственные вопросы</t>
  </si>
  <si>
    <t xml:space="preserve">  национальная безопасность и правоохранительная деятельность</t>
  </si>
  <si>
    <t>2.3.</t>
  </si>
  <si>
    <t>2.4.</t>
  </si>
  <si>
    <t xml:space="preserve">  жилищно - коммунальное хозяйство</t>
  </si>
  <si>
    <t>2.5.</t>
  </si>
  <si>
    <t xml:space="preserve">  образование</t>
  </si>
  <si>
    <t xml:space="preserve">  культура, кинематография, средства массовой информации</t>
  </si>
  <si>
    <t xml:space="preserve">  социальная политика</t>
  </si>
  <si>
    <t>3.</t>
  </si>
  <si>
    <t>ДЕФИЦИТ (-), ПРОФИЦИТ (+)</t>
  </si>
  <si>
    <t>С П Р А В К А</t>
  </si>
  <si>
    <t>об исполнении консолидированного бюджета</t>
  </si>
  <si>
    <t>тыс.руб.</t>
  </si>
  <si>
    <t xml:space="preserve">  Расходы на финансирование социальной сферы:</t>
  </si>
  <si>
    <t>Консолидирован-ный бюджет</t>
  </si>
  <si>
    <t xml:space="preserve">  прочие безвозмездные перечисления</t>
  </si>
  <si>
    <t xml:space="preserve">  национальная оборона</t>
  </si>
  <si>
    <t>2.2</t>
  </si>
  <si>
    <t>Межбюджетные трансферты</t>
  </si>
  <si>
    <t xml:space="preserve">  национальная экономика</t>
  </si>
  <si>
    <t xml:space="preserve">                                     </t>
  </si>
  <si>
    <t>физическая культура и спорт</t>
  </si>
  <si>
    <t>1.4.</t>
  </si>
  <si>
    <t>Возврат остатков субсидий,субвенций и иных межбюджетных трансфертов,имеющих целевое назначение прошлых лет</t>
  </si>
  <si>
    <t>2.6</t>
  </si>
  <si>
    <t>2.7</t>
  </si>
  <si>
    <t>2.7.1</t>
  </si>
  <si>
    <t>2.7.2.</t>
  </si>
  <si>
    <t>2.7.3.</t>
  </si>
  <si>
    <t>2.7.4.</t>
  </si>
  <si>
    <t>2.8.</t>
  </si>
  <si>
    <t xml:space="preserve">  охрана окружающей среды</t>
  </si>
  <si>
    <t>И.О.Заведующий финансовым отделом                                                           Е.А.Потапова</t>
  </si>
  <si>
    <t>Мишкинского района на 01.02.2014 г.</t>
  </si>
  <si>
    <t>Мишкинского района на 01.03.2014 г.</t>
  </si>
  <si>
    <r>
      <t xml:space="preserve">             В консолидированный бюджет Мишкинского района на 01.03.2014 года поступило доходов в сумме _72875 тыс.руб. (из них в районный бюджет -_69097 тыс.руб., бюджеты поселений 9830 тыс.ру</t>
    </r>
    <r>
      <rPr>
        <sz val="12"/>
        <rFont val="Arial Cyr"/>
        <charset val="204"/>
      </rPr>
      <t>б.),</t>
    </r>
    <r>
      <rPr>
        <i/>
        <sz val="12"/>
        <rFont val="Arial Cyr"/>
        <charset val="204"/>
      </rPr>
      <t>что составило 18,5% от бюджетных назначений на 2014 год.                                                                                                                                                                                    Общий объем расходов составил -_44056 тыс.руб., или _11,2 % от бюджетных  назначений. На финансирование первоочередных и социально-значимых  расходов бюджета  направлено _38080_тыс.руб.</t>
    </r>
  </si>
  <si>
    <t>Мишкинского района на 01.04.2014 г.</t>
  </si>
  <si>
    <t xml:space="preserve">             В консолидированный бюджет Мишкинского района на 01.02.2014 года поступило доходов в сумме 39294 тыс.руб. (из них в районный бюджет -37000 тыс.руб., бюджеты поселений 2294 тыс.руб.),что составило 10,2_% от бюджетных назначений на 2014 год.                                                                                                                                                                                    Общий объем расходов составил -_9761 тыс.руб., или 2,6 % от бюджетных  назначений. На финансирование перво чередных и  социально-значимых расходов бюджета (направлено 12403_тыс.руб.</t>
  </si>
  <si>
    <t xml:space="preserve">             В консолидированный бюджет Мишкинского района на 01.04.2014 года поступило доходов в сумме 99989тыс.руб. (из них в районный бюджет -94256 тыс.руб., бюджеты поселений 15910 тыс.руб.),что составило 25,4% от бюджетных назначений на 2014 год.                                                                                                                                                                                    Общий объем расходов составил -_82475_ тыс.руб., или 20,5 % от бюджетных  назначений. На финансирование первоочередных и социально-значимых  расходов бюджета направлено 60839 тыс.руб.</t>
  </si>
  <si>
    <t>Мишкинского района на 01.05.2014 г.</t>
  </si>
  <si>
    <t xml:space="preserve">             В консолидированный бюджет Мишкинского района на 01.05.2014 года поступило доходов в сумме _132903 тыс.руб. (из них в районный бюджет -123081 тыс.руб., бюджеты поселений 22250_ тыс.руб.),что составило 32,6_% от бюджетных назначений на 2014 год.                                                                                                                                                                                    Общий объем расходов составил -_117088 тыс.руб., или 28,9 % от бюджетных  назначений. На финансирование первоочередных и социально-значимых  расходов бюджета  направлено _100030_тыс.руб.</t>
  </si>
  <si>
    <t>Мишкинского района на 01.06.2014 г.</t>
  </si>
  <si>
    <t xml:space="preserve">             В консолидированный бюджет Мишкинского района на 01.06.2014 года поступило доходов в сумме 190580 тыс.руб. (из них в районный бюджет -_179227 тыс.руб., бюджеты поселений 28031 тыс.руб.),что составило 45,1% от бюджетных назначений на 2014 год.                                                                                                                                                                                    Общий объем расходов составил -_158652 тыс.руб., или 38 % от бюджетных  назначений. На финансирование первоочередных и социально-значимых расходов бюджета направлено _116058_тыс.руб.</t>
  </si>
  <si>
    <t>Мишкинского района на 01.07.2014 г.</t>
  </si>
  <si>
    <t xml:space="preserve">             В консолидированный бюджет Мишкинского района на 01.07.2014 года поступило доходов в сумме _239475_ тыс.руб. (из них в районный бюджет -_206968 тыс.руб., бюджеты поселений 32507_ тыс.руб.),что составило 56,4_% от бюджетных назначений на 2014 год.                                                                                                                                                                                    Общий объем расходов составил -_188670_ тыс.руб., или 45,1 % от бюджетных  назначений. На финансирование первоочередных и социально-значимых  расходов бюджета направлено _144704_тыс.руб.</t>
  </si>
  <si>
    <t>Мишкинского района на 01.08_.2014 г.</t>
  </si>
  <si>
    <t xml:space="preserve">             В консолидированный бюджет Мишкинского района на 01.08.2014 года поступило доходов в сумме 283670тыс.руб. (из них в районный бюджет -244315 тыс.руб., бюджеты поселений 39355 тыс.руб.),что составило 60,5% от бюджетных назначений на 2014 год.                                                                                                                                                                                    Общий объем расходов составил -229002 тыс.руб., или 54,1 % от бюджетных  назначений. На финансирование первоочередных и социально-значимых расходов бюджета направлено _171083 тыс.руб.</t>
  </si>
  <si>
    <t>Мишкинского района на 01.09.2014 г.</t>
  </si>
  <si>
    <t xml:space="preserve">             В консолидированный бюджет Мишкинского района на 01.09.2014 года поступило доходов в сумме 324879 тыс.руб. (из них в районный бюджет -279492 тыс.руб., бюджеты поселений 45387 тыс.руб.),что составило 69% от бюджетных назначений на 2014 год.                                                                                                                                                                                    Общий объем расходов составил -257480 тыс.руб., или 61 % от бюджетных  назначений. На финансирование первоочередных и социально-значимых статей расходов бюджета направлено 187706тыс.руб.</t>
  </si>
  <si>
    <t>об исполнении  бюджета</t>
  </si>
  <si>
    <t>тыс. рублей</t>
  </si>
  <si>
    <t>2.7.1.</t>
  </si>
  <si>
    <t>Бюджет Гладышевского сельсовета</t>
  </si>
  <si>
    <t xml:space="preserve">Главный специалист Администрации Гладышевского сельсовета                                     </t>
  </si>
  <si>
    <t>Н.В. Карпещук</t>
  </si>
  <si>
    <t xml:space="preserve"> Гладышевского сельсовета на 01.06.2015 г.</t>
  </si>
  <si>
    <t xml:space="preserve">             В  бюджет Гладышевского сельсовета на 01.06.2015 года поступило доходов в сумме 954,6 тыс.руб,что составило 36,9 от бюджетных назначений на 2015 год.                                                                                                                                                                                    Общий объем расходов составил -923,9 тыс.руб., или 34,7 % от бюджетных  назначений. На финансирование первоочередных и социально-значимых статей расходов бюджета направлено 672,1 тыс.руб.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</si>
</sst>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_-* #,##0_р_._-;\-* #,##0_р_._-;_-* &quot;-&quot;??_р_._-;_-@_-"/>
    <numFmt numFmtId="166" formatCode="_-* #,##0.0_р_._-;\-* #,##0.0_р_._-;_-* &quot;-&quot;??_р_._-;_-@_-"/>
  </numFmts>
  <fonts count="18">
    <font>
      <sz val="12"/>
      <name val="Arial Cyr"/>
      <charset val="204"/>
    </font>
    <font>
      <sz val="12"/>
      <name val="Arial Cyr"/>
      <charset val="204"/>
    </font>
    <font>
      <b/>
      <sz val="12"/>
      <name val="Arial Cyr"/>
      <family val="2"/>
      <charset val="204"/>
    </font>
    <font>
      <sz val="8"/>
      <name val="Arial Cyr"/>
      <family val="2"/>
      <charset val="204"/>
    </font>
    <font>
      <i/>
      <sz val="12"/>
      <name val="Arial Cyr"/>
      <family val="2"/>
      <charset val="204"/>
    </font>
    <font>
      <i/>
      <sz val="16"/>
      <name val="Arial Cyr"/>
      <family val="2"/>
      <charset val="204"/>
    </font>
    <font>
      <b/>
      <i/>
      <sz val="16"/>
      <name val="Arial Cyr"/>
      <family val="2"/>
      <charset val="204"/>
    </font>
    <font>
      <i/>
      <sz val="16"/>
      <name val="Arial Cyr"/>
      <charset val="204"/>
    </font>
    <font>
      <b/>
      <i/>
      <sz val="12"/>
      <name val="Arial Cyr"/>
      <family val="2"/>
      <charset val="204"/>
    </font>
    <font>
      <b/>
      <i/>
      <sz val="12"/>
      <name val="Arial Cyr"/>
      <charset val="204"/>
    </font>
    <font>
      <b/>
      <i/>
      <sz val="14"/>
      <name val="Arial Cyr"/>
      <family val="2"/>
      <charset val="204"/>
    </font>
    <font>
      <b/>
      <i/>
      <sz val="14"/>
      <name val="Arial Cyr"/>
      <charset val="204"/>
    </font>
    <font>
      <i/>
      <sz val="12"/>
      <name val="Arial Cyr"/>
      <charset val="204"/>
    </font>
    <font>
      <b/>
      <i/>
      <sz val="11"/>
      <name val="Arial Cyr"/>
      <charset val="204"/>
    </font>
    <font>
      <sz val="11"/>
      <name val="Arial Cyr"/>
      <charset val="204"/>
    </font>
    <font>
      <i/>
      <sz val="10"/>
      <name val="Arial Cyr"/>
      <family val="2"/>
      <charset val="204"/>
    </font>
    <font>
      <i/>
      <sz val="11"/>
      <name val="Arial Cyr"/>
      <family val="2"/>
      <charset val="204"/>
    </font>
    <font>
      <b/>
      <i/>
      <sz val="11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164" fontId="6" fillId="0" borderId="1" xfId="0" applyNumberFormat="1" applyFont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2" fillId="0" borderId="0" xfId="0" applyFont="1" applyAlignment="1">
      <alignment horizontal="center"/>
    </xf>
    <xf numFmtId="49" fontId="5" fillId="0" borderId="0" xfId="0" applyNumberFormat="1" applyFont="1" applyBorder="1" applyAlignment="1">
      <alignment wrapText="1"/>
    </xf>
    <xf numFmtId="164" fontId="7" fillId="0" borderId="0" xfId="0" applyNumberFormat="1" applyFont="1" applyBorder="1"/>
    <xf numFmtId="164" fontId="7" fillId="0" borderId="0" xfId="0" applyNumberFormat="1" applyFont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/>
    </xf>
    <xf numFmtId="0" fontId="9" fillId="0" borderId="0" xfId="0" applyFont="1" applyAlignment="1">
      <alignment horizontal="right"/>
    </xf>
    <xf numFmtId="49" fontId="10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right" wrapText="1"/>
    </xf>
    <xf numFmtId="1" fontId="10" fillId="0" borderId="1" xfId="0" applyNumberFormat="1" applyFont="1" applyFill="1" applyBorder="1" applyAlignment="1">
      <alignment horizontal="right" wrapText="1"/>
    </xf>
    <xf numFmtId="165" fontId="10" fillId="2" borderId="1" xfId="1" applyNumberFormat="1" applyFont="1" applyFill="1" applyBorder="1" applyAlignment="1">
      <alignment horizontal="right" wrapText="1"/>
    </xf>
    <xf numFmtId="165" fontId="4" fillId="2" borderId="1" xfId="1" applyNumberFormat="1" applyFont="1" applyFill="1" applyBorder="1" applyAlignment="1">
      <alignment horizontal="right" wrapText="1"/>
    </xf>
    <xf numFmtId="165" fontId="4" fillId="2" borderId="1" xfId="1" applyNumberFormat="1" applyFont="1" applyFill="1" applyBorder="1" applyAlignment="1">
      <alignment wrapText="1"/>
    </xf>
    <xf numFmtId="165" fontId="9" fillId="2" borderId="1" xfId="1" applyNumberFormat="1" applyFont="1" applyFill="1" applyBorder="1" applyAlignment="1">
      <alignment horizontal="right" wrapText="1"/>
    </xf>
    <xf numFmtId="165" fontId="8" fillId="2" borderId="1" xfId="1" applyNumberFormat="1" applyFont="1" applyFill="1" applyBorder="1" applyAlignment="1">
      <alignment horizontal="right" wrapText="1"/>
    </xf>
    <xf numFmtId="165" fontId="8" fillId="2" borderId="1" xfId="1" applyNumberFormat="1" applyFont="1" applyFill="1" applyBorder="1" applyAlignment="1">
      <alignment wrapText="1"/>
    </xf>
    <xf numFmtId="1" fontId="9" fillId="2" borderId="1" xfId="1" applyNumberFormat="1" applyFont="1" applyFill="1" applyBorder="1" applyAlignment="1">
      <alignment horizontal="right" wrapText="1"/>
    </xf>
    <xf numFmtId="49" fontId="10" fillId="4" borderId="1" xfId="0" applyNumberFormat="1" applyFont="1" applyFill="1" applyBorder="1" applyAlignment="1">
      <alignment horizontal="center" wrapText="1"/>
    </xf>
    <xf numFmtId="49" fontId="10" fillId="4" borderId="1" xfId="0" applyNumberFormat="1" applyFont="1" applyFill="1" applyBorder="1" applyAlignment="1">
      <alignment wrapText="1"/>
    </xf>
    <xf numFmtId="1" fontId="11" fillId="4" borderId="1" xfId="0" applyNumberFormat="1" applyFont="1" applyFill="1" applyBorder="1" applyAlignment="1">
      <alignment horizontal="right" wrapText="1"/>
    </xf>
    <xf numFmtId="49" fontId="8" fillId="4" borderId="1" xfId="0" applyNumberFormat="1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1" fontId="4" fillId="4" borderId="1" xfId="0" applyNumberFormat="1" applyFont="1" applyFill="1" applyBorder="1" applyAlignment="1">
      <alignment horizontal="right" wrapText="1"/>
    </xf>
    <xf numFmtId="1" fontId="4" fillId="4" borderId="1" xfId="0" applyNumberFormat="1" applyFont="1" applyFill="1" applyBorder="1" applyAlignment="1">
      <alignment wrapText="1"/>
    </xf>
    <xf numFmtId="49" fontId="9" fillId="4" borderId="1" xfId="0" applyNumberFormat="1" applyFont="1" applyFill="1" applyBorder="1" applyAlignment="1">
      <alignment wrapText="1"/>
    </xf>
    <xf numFmtId="1" fontId="9" fillId="4" borderId="1" xfId="0" applyNumberFormat="1" applyFont="1" applyFill="1" applyBorder="1" applyAlignment="1">
      <alignment horizontal="right" wrapText="1"/>
    </xf>
    <xf numFmtId="1" fontId="9" fillId="4" borderId="1" xfId="0" applyNumberFormat="1" applyFont="1" applyFill="1" applyBorder="1" applyAlignment="1">
      <alignment wrapText="1"/>
    </xf>
    <xf numFmtId="49" fontId="8" fillId="4" borderId="1" xfId="0" applyNumberFormat="1" applyFont="1" applyFill="1" applyBorder="1" applyAlignment="1">
      <alignment wrapText="1"/>
    </xf>
    <xf numFmtId="49" fontId="4" fillId="4" borderId="1" xfId="0" applyNumberFormat="1" applyFont="1" applyFill="1" applyBorder="1" applyAlignment="1">
      <alignment wrapText="1"/>
    </xf>
    <xf numFmtId="1" fontId="12" fillId="4" borderId="1" xfId="0" applyNumberFormat="1" applyFont="1" applyFill="1" applyBorder="1" applyAlignment="1">
      <alignment horizontal="right" wrapText="1"/>
    </xf>
    <xf numFmtId="1" fontId="12" fillId="4" borderId="1" xfId="0" applyNumberFormat="1" applyFont="1" applyFill="1" applyBorder="1" applyAlignment="1">
      <alignment wrapText="1"/>
    </xf>
    <xf numFmtId="1" fontId="8" fillId="4" borderId="1" xfId="0" applyNumberFormat="1" applyFont="1" applyFill="1" applyBorder="1" applyAlignment="1">
      <alignment horizontal="right" wrapText="1"/>
    </xf>
    <xf numFmtId="1" fontId="8" fillId="4" borderId="1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9" fillId="0" borderId="2" xfId="0" applyFont="1" applyFill="1" applyBorder="1" applyAlignment="1">
      <alignment horizontal="center" vertical="top" wrapText="1"/>
    </xf>
    <xf numFmtId="0" fontId="11" fillId="0" borderId="0" xfId="0" applyFont="1" applyAlignment="1"/>
    <xf numFmtId="166" fontId="4" fillId="2" borderId="1" xfId="1" applyNumberFormat="1" applyFont="1" applyFill="1" applyBorder="1" applyAlignment="1">
      <alignment horizontal="right" wrapText="1"/>
    </xf>
    <xf numFmtId="166" fontId="9" fillId="2" borderId="1" xfId="1" applyNumberFormat="1" applyFont="1" applyFill="1" applyBorder="1" applyAlignment="1">
      <alignment horizontal="right" wrapText="1"/>
    </xf>
    <xf numFmtId="166" fontId="8" fillId="2" borderId="1" xfId="1" applyNumberFormat="1" applyFont="1" applyFill="1" applyBorder="1" applyAlignment="1">
      <alignment horizontal="right" wrapText="1"/>
    </xf>
    <xf numFmtId="164" fontId="9" fillId="4" borderId="1" xfId="0" applyNumberFormat="1" applyFont="1" applyFill="1" applyBorder="1" applyAlignment="1">
      <alignment horizontal="right" wrapText="1"/>
    </xf>
    <xf numFmtId="164" fontId="11" fillId="4" borderId="1" xfId="0" applyNumberFormat="1" applyFont="1" applyFill="1" applyBorder="1" applyAlignment="1">
      <alignment horizontal="right" wrapText="1"/>
    </xf>
    <xf numFmtId="164" fontId="12" fillId="4" borderId="1" xfId="0" applyNumberFormat="1" applyFont="1" applyFill="1" applyBorder="1" applyAlignment="1">
      <alignment horizontal="right" wrapText="1"/>
    </xf>
    <xf numFmtId="49" fontId="13" fillId="4" borderId="1" xfId="0" applyNumberFormat="1" applyFont="1" applyFill="1" applyBorder="1" applyAlignment="1">
      <alignment wrapText="1"/>
    </xf>
    <xf numFmtId="49" fontId="15" fillId="4" borderId="1" xfId="0" applyNumberFormat="1" applyFont="1" applyFill="1" applyBorder="1" applyAlignment="1">
      <alignment horizontal="center" wrapText="1"/>
    </xf>
    <xf numFmtId="49" fontId="16" fillId="0" borderId="1" xfId="0" applyNumberFormat="1" applyFont="1" applyFill="1" applyBorder="1" applyAlignment="1">
      <alignment wrapText="1"/>
    </xf>
    <xf numFmtId="49" fontId="13" fillId="0" borderId="1" xfId="0" applyNumberFormat="1" applyFont="1" applyFill="1" applyBorder="1" applyAlignment="1">
      <alignment wrapText="1"/>
    </xf>
    <xf numFmtId="49" fontId="17" fillId="0" borderId="1" xfId="0" applyNumberFormat="1" applyFont="1" applyFill="1" applyBorder="1" applyAlignment="1">
      <alignment wrapText="1"/>
    </xf>
    <xf numFmtId="0" fontId="16" fillId="0" borderId="0" xfId="0" applyFont="1"/>
    <xf numFmtId="0" fontId="13" fillId="0" borderId="0" xfId="0" applyFont="1" applyAlignment="1"/>
    <xf numFmtId="0" fontId="2" fillId="0" borderId="0" xfId="0" applyFont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horizontal="left" wrapText="1"/>
    </xf>
    <xf numFmtId="0" fontId="12" fillId="0" borderId="0" xfId="0" applyFont="1" applyAlignment="1">
      <alignment horizontal="justify" wrapText="1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8" fillId="0" borderId="0" xfId="0" applyFont="1" applyAlignment="1">
      <alignment horizontal="center" wrapText="1"/>
    </xf>
    <xf numFmtId="0" fontId="13" fillId="0" borderId="0" xfId="0" applyFont="1" applyAlignment="1"/>
    <xf numFmtId="0" fontId="14" fillId="0" borderId="0" xfId="0" applyFont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5"/>
    <pageSetUpPr fitToPage="1"/>
  </sheetPr>
  <dimension ref="A1:N42"/>
  <sheetViews>
    <sheetView showGridLines="0" view="pageBreakPreview" topLeftCell="A26" zoomScaleNormal="75" zoomScaleSheetLayoutView="100" workbookViewId="0">
      <selection activeCell="A37" sqref="A37:E37"/>
    </sheetView>
  </sheetViews>
  <sheetFormatPr defaultRowHeight="15"/>
  <cols>
    <col min="1" max="1" width="9.109375" customWidth="1"/>
    <col min="2" max="2" width="48.21875" customWidth="1"/>
    <col min="3" max="3" width="16.21875" customWidth="1"/>
    <col min="4" max="4" width="15.33203125" customWidth="1"/>
    <col min="5" max="5" width="17.88671875" customWidth="1"/>
    <col min="6" max="6" width="1.5546875" hidden="1" customWidth="1"/>
  </cols>
  <sheetData>
    <row r="1" spans="1:14" ht="16.5" customHeight="1">
      <c r="A1" s="65"/>
      <c r="B1" s="65"/>
      <c r="C1" s="65"/>
      <c r="D1" s="65"/>
      <c r="E1" s="65"/>
      <c r="F1" s="65"/>
    </row>
    <row r="2" spans="1:14" ht="16.5" customHeight="1">
      <c r="A2" s="65" t="s">
        <v>36</v>
      </c>
      <c r="B2" s="65"/>
      <c r="C2" s="65"/>
      <c r="D2" s="65"/>
      <c r="E2" s="65"/>
      <c r="F2" s="9"/>
    </row>
    <row r="3" spans="1:14" ht="16.5" customHeight="1">
      <c r="A3" s="65" t="s">
        <v>37</v>
      </c>
      <c r="B3" s="65"/>
      <c r="C3" s="65"/>
      <c r="D3" s="65"/>
      <c r="E3" s="65"/>
      <c r="F3" s="9"/>
    </row>
    <row r="4" spans="1:14" ht="15.75">
      <c r="A4" s="78" t="s">
        <v>59</v>
      </c>
      <c r="B4" s="78"/>
      <c r="C4" s="78"/>
      <c r="D4" s="78"/>
      <c r="E4" s="78"/>
      <c r="F4" s="78"/>
      <c r="G4" s="65"/>
      <c r="H4" s="65"/>
      <c r="I4" s="65"/>
      <c r="J4" s="65"/>
      <c r="K4" s="65"/>
      <c r="L4" s="65"/>
      <c r="M4" s="65"/>
      <c r="N4" s="65"/>
    </row>
    <row r="5" spans="1:14">
      <c r="A5" s="3"/>
      <c r="B5" s="3"/>
      <c r="C5" s="3"/>
      <c r="D5" s="3"/>
      <c r="E5" s="19" t="s">
        <v>38</v>
      </c>
      <c r="F5" s="3"/>
    </row>
    <row r="6" spans="1:14" ht="20.25" customHeight="1">
      <c r="A6" s="66" t="s">
        <v>1</v>
      </c>
      <c r="B6" s="66" t="s">
        <v>2</v>
      </c>
      <c r="C6" s="68" t="s">
        <v>40</v>
      </c>
      <c r="D6" s="70" t="s">
        <v>3</v>
      </c>
      <c r="E6" s="70"/>
      <c r="F6" s="71" t="s">
        <v>0</v>
      </c>
      <c r="G6" s="1"/>
      <c r="H6" s="1"/>
      <c r="I6" s="1"/>
    </row>
    <row r="7" spans="1:14" ht="65.25" customHeight="1">
      <c r="A7" s="67"/>
      <c r="B7" s="67"/>
      <c r="C7" s="69"/>
      <c r="D7" s="23" t="s">
        <v>4</v>
      </c>
      <c r="E7" s="23" t="s">
        <v>5</v>
      </c>
      <c r="F7" s="72"/>
      <c r="G7" s="1"/>
      <c r="H7" s="7"/>
      <c r="I7" s="7"/>
    </row>
    <row r="8" spans="1:14">
      <c r="A8" s="13"/>
      <c r="B8" s="13" t="s">
        <v>46</v>
      </c>
      <c r="C8" s="13">
        <v>2</v>
      </c>
      <c r="D8" s="13">
        <v>3</v>
      </c>
      <c r="E8" s="13">
        <v>4</v>
      </c>
      <c r="F8" s="6">
        <v>7</v>
      </c>
      <c r="G8" s="1"/>
      <c r="H8" s="7"/>
      <c r="I8" s="7"/>
    </row>
    <row r="9" spans="1:14" ht="20.25">
      <c r="A9" s="20" t="s">
        <v>6</v>
      </c>
      <c r="B9" s="21" t="s">
        <v>7</v>
      </c>
      <c r="C9" s="29">
        <f>C11+C14</f>
        <v>39295</v>
      </c>
      <c r="D9" s="26">
        <f>D11+D14</f>
        <v>38044</v>
      </c>
      <c r="E9" s="26">
        <v>2294</v>
      </c>
      <c r="F9" s="4" t="e">
        <f>D9/#REF!*100</f>
        <v>#REF!</v>
      </c>
      <c r="G9" s="1"/>
      <c r="H9" s="7"/>
      <c r="I9" s="7"/>
    </row>
    <row r="10" spans="1:14" ht="20.25">
      <c r="A10" s="16"/>
      <c r="B10" s="16" t="s">
        <v>8</v>
      </c>
      <c r="C10" s="29">
        <f t="shared" ref="C10:C13" si="0">D10+E10</f>
        <v>0</v>
      </c>
      <c r="D10" s="27"/>
      <c r="E10" s="28"/>
      <c r="F10" s="5" t="e">
        <f>D10/#REF!*100</f>
        <v>#REF!</v>
      </c>
      <c r="H10" s="8"/>
      <c r="I10" s="8"/>
    </row>
    <row r="11" spans="1:14" ht="20.25">
      <c r="A11" s="14" t="s">
        <v>9</v>
      </c>
      <c r="B11" s="15" t="s">
        <v>10</v>
      </c>
      <c r="C11" s="29">
        <f t="shared" si="0"/>
        <v>4331</v>
      </c>
      <c r="D11" s="29">
        <v>2579</v>
      </c>
      <c r="E11" s="29">
        <v>1752</v>
      </c>
      <c r="F11" s="5"/>
    </row>
    <row r="12" spans="1:14" ht="20.25" customHeight="1">
      <c r="A12" s="14" t="s">
        <v>11</v>
      </c>
      <c r="B12" s="18" t="s">
        <v>19</v>
      </c>
      <c r="C12" s="27">
        <f t="shared" si="0"/>
        <v>4303</v>
      </c>
      <c r="D12" s="27">
        <v>2578</v>
      </c>
      <c r="E12" s="28">
        <v>1725</v>
      </c>
      <c r="F12" s="5" t="e">
        <f>D12/#REF!*100</f>
        <v>#REF!</v>
      </c>
    </row>
    <row r="13" spans="1:14" ht="20.25">
      <c r="A13" s="14" t="s">
        <v>12</v>
      </c>
      <c r="B13" s="18" t="s">
        <v>41</v>
      </c>
      <c r="C13" s="27">
        <f t="shared" si="0"/>
        <v>28</v>
      </c>
      <c r="D13" s="27">
        <v>1</v>
      </c>
      <c r="E13" s="28">
        <v>27</v>
      </c>
      <c r="F13" s="5" t="e">
        <f>D13/#REF!*100</f>
        <v>#REF!</v>
      </c>
    </row>
    <row r="14" spans="1:14" ht="31.5">
      <c r="A14" s="14" t="s">
        <v>13</v>
      </c>
      <c r="B14" s="15" t="s">
        <v>14</v>
      </c>
      <c r="C14" s="30">
        <v>34964</v>
      </c>
      <c r="D14" s="30">
        <v>35465</v>
      </c>
      <c r="E14" s="31">
        <v>542</v>
      </c>
      <c r="F14" s="5" t="e">
        <f>D14/#REF!*100</f>
        <v>#REF!</v>
      </c>
    </row>
    <row r="15" spans="1:14" ht="20.25" customHeight="1">
      <c r="A15" s="14"/>
      <c r="B15" s="16" t="s">
        <v>15</v>
      </c>
      <c r="C15" s="27"/>
      <c r="D15" s="27"/>
      <c r="E15" s="28"/>
      <c r="F15" s="5"/>
    </row>
    <row r="16" spans="1:14" ht="31.5">
      <c r="A16" s="14" t="s">
        <v>16</v>
      </c>
      <c r="B16" s="18" t="s">
        <v>20</v>
      </c>
      <c r="C16" s="27">
        <f>D16+E16</f>
        <v>8714</v>
      </c>
      <c r="D16" s="27">
        <v>8172</v>
      </c>
      <c r="E16" s="28">
        <v>542</v>
      </c>
      <c r="F16" s="5"/>
    </row>
    <row r="17" spans="1:6" ht="46.5">
      <c r="A17" s="14" t="s">
        <v>17</v>
      </c>
      <c r="B17" s="22" t="s">
        <v>49</v>
      </c>
      <c r="C17" s="32">
        <f>D17+E17</f>
        <v>0</v>
      </c>
      <c r="D17" s="32"/>
      <c r="E17" s="28"/>
      <c r="F17" s="5"/>
    </row>
    <row r="18" spans="1:6" ht="31.5">
      <c r="A18" s="14" t="s">
        <v>48</v>
      </c>
      <c r="B18" s="15" t="s">
        <v>18</v>
      </c>
      <c r="C18" s="24"/>
      <c r="D18" s="24"/>
      <c r="E18" s="17"/>
      <c r="F18" s="5" t="e">
        <f>D18/#REF!*100</f>
        <v>#REF!</v>
      </c>
    </row>
    <row r="19" spans="1:6" ht="20.25">
      <c r="A19" s="33" t="s">
        <v>21</v>
      </c>
      <c r="B19" s="34" t="s">
        <v>22</v>
      </c>
      <c r="C19" s="35">
        <f>C21+C22+C23+C24+C26+C25+C27+C32</f>
        <v>8716</v>
      </c>
      <c r="D19" s="35">
        <f>D21+D22+D23+D24+D25+D27+D32</f>
        <v>8466</v>
      </c>
      <c r="E19" s="35">
        <f>E21+E22+E23+E24+E25+E27</f>
        <v>1295</v>
      </c>
      <c r="F19" s="5"/>
    </row>
    <row r="20" spans="1:6" ht="20.25" customHeight="1">
      <c r="A20" s="36"/>
      <c r="B20" s="37" t="s">
        <v>23</v>
      </c>
      <c r="C20" s="35"/>
      <c r="D20" s="38"/>
      <c r="E20" s="39"/>
      <c r="F20" s="5" t="e">
        <f>D20/#REF!*100</f>
        <v>#REF!</v>
      </c>
    </row>
    <row r="21" spans="1:6" ht="20.25" customHeight="1">
      <c r="A21" s="36" t="s">
        <v>24</v>
      </c>
      <c r="B21" s="40" t="s">
        <v>25</v>
      </c>
      <c r="C21" s="41">
        <f t="shared" ref="C21:C31" si="1">D21+E21</f>
        <v>1370</v>
      </c>
      <c r="D21" s="41">
        <v>1053</v>
      </c>
      <c r="E21" s="42">
        <v>317</v>
      </c>
      <c r="F21" s="5" t="e">
        <f>D21/#REF!*100</f>
        <v>#REF!</v>
      </c>
    </row>
    <row r="22" spans="1:6" ht="20.25" customHeight="1">
      <c r="A22" s="36" t="s">
        <v>43</v>
      </c>
      <c r="B22" s="40" t="s">
        <v>42</v>
      </c>
      <c r="C22" s="41">
        <f t="shared" si="1"/>
        <v>0</v>
      </c>
      <c r="D22" s="41"/>
      <c r="E22" s="42"/>
      <c r="F22" s="5"/>
    </row>
    <row r="23" spans="1:6" ht="31.5">
      <c r="A23" s="36" t="s">
        <v>27</v>
      </c>
      <c r="B23" s="40" t="s">
        <v>26</v>
      </c>
      <c r="C23" s="41">
        <f t="shared" si="1"/>
        <v>43</v>
      </c>
      <c r="D23" s="41">
        <v>13</v>
      </c>
      <c r="E23" s="42">
        <v>30</v>
      </c>
      <c r="F23" s="4" t="e">
        <f>D23/#REF!*100</f>
        <v>#REF!</v>
      </c>
    </row>
    <row r="24" spans="1:6" ht="20.25">
      <c r="A24" s="36" t="s">
        <v>28</v>
      </c>
      <c r="B24" s="40" t="s">
        <v>45</v>
      </c>
      <c r="C24" s="41">
        <f t="shared" si="1"/>
        <v>148</v>
      </c>
      <c r="D24" s="41">
        <v>60</v>
      </c>
      <c r="E24" s="42">
        <v>88</v>
      </c>
      <c r="F24" s="4"/>
    </row>
    <row r="25" spans="1:6" ht="20.25">
      <c r="A25" s="36" t="s">
        <v>30</v>
      </c>
      <c r="B25" s="40" t="s">
        <v>29</v>
      </c>
      <c r="C25" s="41">
        <f t="shared" si="1"/>
        <v>51</v>
      </c>
      <c r="D25" s="41">
        <v>42</v>
      </c>
      <c r="E25" s="42">
        <v>9</v>
      </c>
      <c r="F25" s="4"/>
    </row>
    <row r="26" spans="1:6" ht="20.25">
      <c r="A26" s="36" t="s">
        <v>50</v>
      </c>
      <c r="B26" s="40" t="s">
        <v>57</v>
      </c>
      <c r="C26" s="41">
        <f t="shared" si="1"/>
        <v>0</v>
      </c>
      <c r="D26" s="41"/>
      <c r="E26" s="42"/>
      <c r="F26" s="4"/>
    </row>
    <row r="27" spans="1:6" ht="20.25">
      <c r="A27" s="36" t="s">
        <v>51</v>
      </c>
      <c r="B27" s="43" t="s">
        <v>39</v>
      </c>
      <c r="C27" s="41">
        <f>C28+C29+C30+C31</f>
        <v>7104</v>
      </c>
      <c r="D27" s="41">
        <f>D28+D29+D30+D31</f>
        <v>6755</v>
      </c>
      <c r="E27" s="41">
        <v>851</v>
      </c>
      <c r="F27" s="4" t="e">
        <f>D27/#REF!*100</f>
        <v>#REF!</v>
      </c>
    </row>
    <row r="28" spans="1:6" ht="20.25">
      <c r="A28" s="36" t="s">
        <v>52</v>
      </c>
      <c r="B28" s="44" t="s">
        <v>31</v>
      </c>
      <c r="C28" s="45">
        <f t="shared" si="1"/>
        <v>4763</v>
      </c>
      <c r="D28" s="38">
        <v>4763</v>
      </c>
      <c r="E28" s="46"/>
      <c r="F28" s="5"/>
    </row>
    <row r="29" spans="1:6" ht="31.5">
      <c r="A29" s="36" t="s">
        <v>53</v>
      </c>
      <c r="B29" s="44" t="s">
        <v>32</v>
      </c>
      <c r="C29" s="45">
        <v>585</v>
      </c>
      <c r="D29" s="38">
        <v>244</v>
      </c>
      <c r="E29" s="46">
        <v>843</v>
      </c>
      <c r="F29" s="5"/>
    </row>
    <row r="30" spans="1:6" ht="20.25">
      <c r="A30" s="36" t="s">
        <v>54</v>
      </c>
      <c r="B30" s="44" t="s">
        <v>33</v>
      </c>
      <c r="C30" s="45">
        <f t="shared" si="1"/>
        <v>1741</v>
      </c>
      <c r="D30" s="38">
        <v>1733</v>
      </c>
      <c r="E30" s="46">
        <v>8</v>
      </c>
      <c r="F30" s="5"/>
    </row>
    <row r="31" spans="1:6" ht="20.25">
      <c r="A31" s="36" t="s">
        <v>55</v>
      </c>
      <c r="B31" s="44" t="s">
        <v>47</v>
      </c>
      <c r="C31" s="45">
        <f t="shared" si="1"/>
        <v>15</v>
      </c>
      <c r="D31" s="38">
        <v>15</v>
      </c>
      <c r="E31" s="46"/>
      <c r="F31" s="5"/>
    </row>
    <row r="32" spans="1:6" ht="20.25">
      <c r="A32" s="36" t="s">
        <v>56</v>
      </c>
      <c r="B32" s="43" t="s">
        <v>44</v>
      </c>
      <c r="C32" s="41"/>
      <c r="D32" s="47">
        <v>543</v>
      </c>
      <c r="E32" s="48"/>
      <c r="F32" s="5"/>
    </row>
    <row r="33" spans="1:6" ht="24" customHeight="1">
      <c r="A33" s="14" t="s">
        <v>34</v>
      </c>
      <c r="B33" s="15" t="s">
        <v>35</v>
      </c>
      <c r="C33" s="25">
        <f>C9-C19</f>
        <v>30579</v>
      </c>
      <c r="D33" s="25">
        <f t="shared" ref="D33:E33" si="2">D9-D19</f>
        <v>29578</v>
      </c>
      <c r="E33" s="25">
        <f t="shared" si="2"/>
        <v>999</v>
      </c>
      <c r="F33" s="4" t="e">
        <f>D33/#REF!*100</f>
        <v>#REF!</v>
      </c>
    </row>
    <row r="34" spans="1:6" ht="17.25" customHeight="1">
      <c r="A34" s="8"/>
      <c r="B34" s="10"/>
      <c r="C34" s="11"/>
      <c r="D34" s="11"/>
      <c r="E34" s="12"/>
    </row>
    <row r="35" spans="1:6" ht="8.25" hidden="1" customHeight="1">
      <c r="A35" s="73"/>
      <c r="B35" s="73"/>
      <c r="C35" s="73"/>
      <c r="D35" s="73"/>
      <c r="E35" s="73"/>
    </row>
    <row r="36" spans="1:6" ht="33" hidden="1" customHeight="1">
      <c r="A36" s="74"/>
      <c r="B36" s="74"/>
      <c r="C36" s="74"/>
      <c r="D36" s="74"/>
      <c r="E36" s="74"/>
    </row>
    <row r="37" spans="1:6" ht="117.75" customHeight="1">
      <c r="A37" s="75" t="s">
        <v>63</v>
      </c>
      <c r="B37" s="75"/>
      <c r="C37" s="75"/>
      <c r="D37" s="75"/>
      <c r="E37" s="75"/>
    </row>
    <row r="38" spans="1:6" ht="45" customHeight="1">
      <c r="A38" s="76"/>
      <c r="B38" s="76"/>
      <c r="C38" s="76"/>
      <c r="D38" s="76"/>
      <c r="E38" s="77"/>
    </row>
    <row r="39" spans="1:6">
      <c r="C39" s="2"/>
    </row>
    <row r="40" spans="1:6">
      <c r="B40" s="2"/>
      <c r="C40" s="2"/>
    </row>
    <row r="42" spans="1:6" ht="18.75">
      <c r="B42" s="51" t="s">
        <v>58</v>
      </c>
      <c r="C42" s="51"/>
      <c r="D42" s="51"/>
    </row>
  </sheetData>
  <mergeCells count="14">
    <mergeCell ref="A35:E35"/>
    <mergeCell ref="A36:E36"/>
    <mergeCell ref="A37:E37"/>
    <mergeCell ref="A38:E38"/>
    <mergeCell ref="A1:F1"/>
    <mergeCell ref="A2:E2"/>
    <mergeCell ref="A3:E3"/>
    <mergeCell ref="A4:F4"/>
    <mergeCell ref="G4:N4"/>
    <mergeCell ref="A6:A7"/>
    <mergeCell ref="B6:B7"/>
    <mergeCell ref="C6:C7"/>
    <mergeCell ref="D6:E6"/>
    <mergeCell ref="F6:F7"/>
  </mergeCells>
  <pageMargins left="0.49" right="0.26" top="0.59055118110236227" bottom="0.64" header="0.37" footer="0.28000000000000003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2"/>
  <sheetViews>
    <sheetView topLeftCell="A28" workbookViewId="0">
      <selection activeCell="A37" sqref="A37:E37"/>
    </sheetView>
  </sheetViews>
  <sheetFormatPr defaultRowHeight="15"/>
  <cols>
    <col min="1" max="1" width="9.109375" customWidth="1"/>
    <col min="2" max="2" width="48.21875" customWidth="1"/>
    <col min="3" max="3" width="16.21875" customWidth="1"/>
    <col min="4" max="4" width="15.33203125" customWidth="1"/>
    <col min="5" max="5" width="17.88671875" customWidth="1"/>
    <col min="6" max="6" width="1.5546875" hidden="1" customWidth="1"/>
  </cols>
  <sheetData>
    <row r="1" spans="1:14" ht="16.5" customHeight="1">
      <c r="A1" s="65"/>
      <c r="B1" s="65"/>
      <c r="C1" s="65"/>
      <c r="D1" s="65"/>
      <c r="E1" s="65"/>
      <c r="F1" s="65"/>
    </row>
    <row r="2" spans="1:14" ht="16.5" customHeight="1">
      <c r="A2" s="65" t="s">
        <v>36</v>
      </c>
      <c r="B2" s="65"/>
      <c r="C2" s="65"/>
      <c r="D2" s="65"/>
      <c r="E2" s="65"/>
      <c r="F2" s="49"/>
    </row>
    <row r="3" spans="1:14" ht="16.5" customHeight="1">
      <c r="A3" s="65" t="s">
        <v>37</v>
      </c>
      <c r="B3" s="65"/>
      <c r="C3" s="65"/>
      <c r="D3" s="65"/>
      <c r="E3" s="65"/>
      <c r="F3" s="49"/>
    </row>
    <row r="4" spans="1:14" ht="15.75">
      <c r="A4" s="78" t="s">
        <v>60</v>
      </c>
      <c r="B4" s="78"/>
      <c r="C4" s="78"/>
      <c r="D4" s="78"/>
      <c r="E4" s="78"/>
      <c r="F4" s="78"/>
      <c r="G4" s="65"/>
      <c r="H4" s="65"/>
      <c r="I4" s="65"/>
      <c r="J4" s="65"/>
      <c r="K4" s="65"/>
      <c r="L4" s="65"/>
      <c r="M4" s="65"/>
      <c r="N4" s="65"/>
    </row>
    <row r="5" spans="1:14">
      <c r="A5" s="3"/>
      <c r="B5" s="3"/>
      <c r="C5" s="3"/>
      <c r="D5" s="3"/>
      <c r="E5" s="19" t="s">
        <v>38</v>
      </c>
      <c r="F5" s="3"/>
    </row>
    <row r="6" spans="1:14" ht="20.25" customHeight="1">
      <c r="A6" s="66" t="s">
        <v>1</v>
      </c>
      <c r="B6" s="66" t="s">
        <v>2</v>
      </c>
      <c r="C6" s="68" t="s">
        <v>40</v>
      </c>
      <c r="D6" s="70" t="s">
        <v>3</v>
      </c>
      <c r="E6" s="70"/>
      <c r="F6" s="71" t="s">
        <v>0</v>
      </c>
      <c r="G6" s="1"/>
      <c r="H6" s="1"/>
      <c r="I6" s="1"/>
    </row>
    <row r="7" spans="1:14" ht="65.25" customHeight="1">
      <c r="A7" s="67"/>
      <c r="B7" s="67"/>
      <c r="C7" s="69"/>
      <c r="D7" s="50" t="s">
        <v>4</v>
      </c>
      <c r="E7" s="50" t="s">
        <v>5</v>
      </c>
      <c r="F7" s="72"/>
      <c r="G7" s="1"/>
      <c r="H7" s="7"/>
      <c r="I7" s="7"/>
    </row>
    <row r="8" spans="1:14">
      <c r="A8" s="13"/>
      <c r="B8" s="13" t="s">
        <v>46</v>
      </c>
      <c r="C8" s="13">
        <v>2</v>
      </c>
      <c r="D8" s="13">
        <v>3</v>
      </c>
      <c r="E8" s="13">
        <v>4</v>
      </c>
      <c r="F8" s="6">
        <v>7</v>
      </c>
      <c r="G8" s="1"/>
      <c r="H8" s="7"/>
      <c r="I8" s="7"/>
    </row>
    <row r="9" spans="1:14" ht="20.25">
      <c r="A9" s="20" t="s">
        <v>6</v>
      </c>
      <c r="B9" s="21" t="s">
        <v>7</v>
      </c>
      <c r="C9" s="29">
        <f>C11+C14</f>
        <v>72875</v>
      </c>
      <c r="D9" s="26">
        <f>D11+D14</f>
        <v>69097</v>
      </c>
      <c r="E9" s="26">
        <f>E11+E14</f>
        <v>9830</v>
      </c>
      <c r="F9" s="4" t="e">
        <f>D9/#REF!*100</f>
        <v>#REF!</v>
      </c>
      <c r="G9" s="1"/>
      <c r="H9" s="7"/>
      <c r="I9" s="7"/>
    </row>
    <row r="10" spans="1:14" ht="20.25">
      <c r="A10" s="16"/>
      <c r="B10" s="16" t="s">
        <v>8</v>
      </c>
      <c r="C10" s="29">
        <f t="shared" ref="C10:C13" si="0">D10+E10</f>
        <v>0</v>
      </c>
      <c r="D10" s="27"/>
      <c r="E10" s="28"/>
      <c r="F10" s="5" t="e">
        <f>D10/#REF!*100</f>
        <v>#REF!</v>
      </c>
      <c r="H10" s="8"/>
      <c r="I10" s="8"/>
    </row>
    <row r="11" spans="1:14" ht="20.25">
      <c r="A11" s="14" t="s">
        <v>9</v>
      </c>
      <c r="B11" s="15" t="s">
        <v>10</v>
      </c>
      <c r="C11" s="29">
        <f t="shared" si="0"/>
        <v>10700</v>
      </c>
      <c r="D11" s="29">
        <v>5919</v>
      </c>
      <c r="E11" s="29">
        <v>4781</v>
      </c>
      <c r="F11" s="5"/>
    </row>
    <row r="12" spans="1:14" ht="20.25" customHeight="1">
      <c r="A12" s="14" t="s">
        <v>11</v>
      </c>
      <c r="B12" s="18" t="s">
        <v>19</v>
      </c>
      <c r="C12" s="27">
        <f t="shared" si="0"/>
        <v>10615</v>
      </c>
      <c r="D12" s="27">
        <v>5900</v>
      </c>
      <c r="E12" s="28">
        <v>4715</v>
      </c>
      <c r="F12" s="5" t="e">
        <f>D12/#REF!*100</f>
        <v>#REF!</v>
      </c>
    </row>
    <row r="13" spans="1:14" ht="20.25">
      <c r="A13" s="14" t="s">
        <v>12</v>
      </c>
      <c r="B13" s="18" t="s">
        <v>41</v>
      </c>
      <c r="C13" s="27">
        <f t="shared" si="0"/>
        <v>85</v>
      </c>
      <c r="D13" s="27">
        <v>19</v>
      </c>
      <c r="E13" s="28">
        <v>66</v>
      </c>
      <c r="F13" s="5" t="e">
        <f>D13/#REF!*100</f>
        <v>#REF!</v>
      </c>
    </row>
    <row r="14" spans="1:14" ht="31.5">
      <c r="A14" s="14" t="s">
        <v>13</v>
      </c>
      <c r="B14" s="15" t="s">
        <v>14</v>
      </c>
      <c r="C14" s="30">
        <v>62175</v>
      </c>
      <c r="D14" s="30">
        <v>63178</v>
      </c>
      <c r="E14" s="31">
        <v>5049</v>
      </c>
      <c r="F14" s="5" t="e">
        <f>D14/#REF!*100</f>
        <v>#REF!</v>
      </c>
    </row>
    <row r="15" spans="1:14" ht="20.25" customHeight="1">
      <c r="A15" s="14"/>
      <c r="B15" s="16" t="s">
        <v>15</v>
      </c>
      <c r="C15" s="27"/>
      <c r="D15" s="27"/>
      <c r="E15" s="28"/>
      <c r="F15" s="5"/>
    </row>
    <row r="16" spans="1:14" ht="31.5">
      <c r="A16" s="14" t="s">
        <v>16</v>
      </c>
      <c r="B16" s="18" t="s">
        <v>20</v>
      </c>
      <c r="C16" s="27">
        <v>17728</v>
      </c>
      <c r="D16" s="27">
        <v>17728</v>
      </c>
      <c r="E16" s="28">
        <v>4464</v>
      </c>
      <c r="F16" s="5"/>
    </row>
    <row r="17" spans="1:6" ht="46.5">
      <c r="A17" s="14" t="s">
        <v>17</v>
      </c>
      <c r="B17" s="22" t="s">
        <v>49</v>
      </c>
      <c r="C17" s="32">
        <f>D17+E17</f>
        <v>0</v>
      </c>
      <c r="D17" s="32"/>
      <c r="E17" s="28"/>
      <c r="F17" s="5"/>
    </row>
    <row r="18" spans="1:6" ht="31.5">
      <c r="A18" s="14" t="s">
        <v>48</v>
      </c>
      <c r="B18" s="15" t="s">
        <v>18</v>
      </c>
      <c r="C18" s="24"/>
      <c r="D18" s="24"/>
      <c r="E18" s="17"/>
      <c r="F18" s="5" t="e">
        <f>D18/#REF!*100</f>
        <v>#REF!</v>
      </c>
    </row>
    <row r="19" spans="1:6" ht="20.25">
      <c r="A19" s="33" t="s">
        <v>21</v>
      </c>
      <c r="B19" s="34" t="s">
        <v>22</v>
      </c>
      <c r="C19" s="35">
        <f>C21+C22+C23+C24+C26+C25+C27+C32</f>
        <v>44056</v>
      </c>
      <c r="D19" s="35">
        <f>D21+D22+D23+D24+D26+D25+D27+D32</f>
        <v>43169</v>
      </c>
      <c r="E19" s="35">
        <f>E21+E22+E23+E24+E26+E25+E27+E32</f>
        <v>6939</v>
      </c>
      <c r="F19" s="5"/>
    </row>
    <row r="20" spans="1:6" ht="20.25">
      <c r="A20" s="36"/>
      <c r="B20" s="37" t="s">
        <v>23</v>
      </c>
      <c r="C20" s="35"/>
      <c r="D20" s="38"/>
      <c r="E20" s="39"/>
      <c r="F20" s="5" t="e">
        <f>D20/#REF!*100</f>
        <v>#REF!</v>
      </c>
    </row>
    <row r="21" spans="1:6" ht="20.25">
      <c r="A21" s="36" t="s">
        <v>24</v>
      </c>
      <c r="B21" s="40" t="s">
        <v>25</v>
      </c>
      <c r="C21" s="41">
        <f t="shared" ref="C21:C31" si="1">D21+E21</f>
        <v>5504</v>
      </c>
      <c r="D21" s="41">
        <v>3365</v>
      </c>
      <c r="E21" s="42">
        <v>2139</v>
      </c>
      <c r="F21" s="5" t="e">
        <f>D21/#REF!*100</f>
        <v>#REF!</v>
      </c>
    </row>
    <row r="22" spans="1:6" ht="20.25">
      <c r="A22" s="36" t="s">
        <v>43</v>
      </c>
      <c r="B22" s="40" t="s">
        <v>42</v>
      </c>
      <c r="C22" s="41">
        <f t="shared" si="1"/>
        <v>0</v>
      </c>
      <c r="D22" s="41"/>
      <c r="E22" s="42"/>
      <c r="F22" s="5"/>
    </row>
    <row r="23" spans="1:6" ht="31.5">
      <c r="A23" s="36" t="s">
        <v>27</v>
      </c>
      <c r="B23" s="40" t="s">
        <v>26</v>
      </c>
      <c r="C23" s="41">
        <f t="shared" si="1"/>
        <v>1527</v>
      </c>
      <c r="D23" s="41">
        <v>69</v>
      </c>
      <c r="E23" s="42">
        <v>1458</v>
      </c>
      <c r="F23" s="4" t="e">
        <f>D23/#REF!*100</f>
        <v>#REF!</v>
      </c>
    </row>
    <row r="24" spans="1:6" ht="20.25">
      <c r="A24" s="36" t="s">
        <v>28</v>
      </c>
      <c r="B24" s="40" t="s">
        <v>45</v>
      </c>
      <c r="C24" s="41">
        <f t="shared" si="1"/>
        <v>347</v>
      </c>
      <c r="D24" s="41">
        <v>201</v>
      </c>
      <c r="E24" s="42">
        <v>146</v>
      </c>
      <c r="F24" s="4"/>
    </row>
    <row r="25" spans="1:6" ht="20.25">
      <c r="A25" s="36" t="s">
        <v>30</v>
      </c>
      <c r="B25" s="40" t="s">
        <v>29</v>
      </c>
      <c r="C25" s="41">
        <f t="shared" si="1"/>
        <v>7119</v>
      </c>
      <c r="D25" s="41">
        <v>6715</v>
      </c>
      <c r="E25" s="42">
        <v>404</v>
      </c>
      <c r="F25" s="4"/>
    </row>
    <row r="26" spans="1:6" ht="20.25">
      <c r="A26" s="36" t="s">
        <v>50</v>
      </c>
      <c r="B26" s="40" t="s">
        <v>57</v>
      </c>
      <c r="C26" s="41">
        <f t="shared" si="1"/>
        <v>0</v>
      </c>
      <c r="D26" s="41"/>
      <c r="E26" s="42"/>
      <c r="F26" s="4"/>
    </row>
    <row r="27" spans="1:6" ht="20.25">
      <c r="A27" s="36" t="s">
        <v>51</v>
      </c>
      <c r="B27" s="43" t="s">
        <v>39</v>
      </c>
      <c r="C27" s="41">
        <f>C28+C29+C30+C31</f>
        <v>29559</v>
      </c>
      <c r="D27" s="41">
        <f>D28+D29+D30+D31</f>
        <v>27775</v>
      </c>
      <c r="E27" s="41">
        <f>E28+E29+E30+E31</f>
        <v>2792</v>
      </c>
      <c r="F27" s="4" t="e">
        <f>D27/#REF!*100</f>
        <v>#REF!</v>
      </c>
    </row>
    <row r="28" spans="1:6" ht="20.25">
      <c r="A28" s="36" t="s">
        <v>52</v>
      </c>
      <c r="B28" s="44" t="s">
        <v>31</v>
      </c>
      <c r="C28" s="45">
        <f t="shared" si="1"/>
        <v>22003</v>
      </c>
      <c r="D28" s="38">
        <v>22003</v>
      </c>
      <c r="E28" s="38"/>
      <c r="F28" s="5"/>
    </row>
    <row r="29" spans="1:6" ht="31.5">
      <c r="A29" s="36" t="s">
        <v>53</v>
      </c>
      <c r="B29" s="44" t="s">
        <v>32</v>
      </c>
      <c r="C29" s="45">
        <v>3104</v>
      </c>
      <c r="D29" s="38">
        <v>1327</v>
      </c>
      <c r="E29" s="46">
        <v>2780</v>
      </c>
      <c r="F29" s="5"/>
    </row>
    <row r="30" spans="1:6" ht="20.25">
      <c r="A30" s="36" t="s">
        <v>54</v>
      </c>
      <c r="B30" s="44" t="s">
        <v>33</v>
      </c>
      <c r="C30" s="45">
        <v>4440</v>
      </c>
      <c r="D30" s="38">
        <v>4433</v>
      </c>
      <c r="E30" s="46">
        <v>12</v>
      </c>
      <c r="F30" s="5"/>
    </row>
    <row r="31" spans="1:6" ht="20.25">
      <c r="A31" s="36" t="s">
        <v>55</v>
      </c>
      <c r="B31" s="44" t="s">
        <v>47</v>
      </c>
      <c r="C31" s="45">
        <f t="shared" si="1"/>
        <v>12</v>
      </c>
      <c r="D31" s="38">
        <v>12</v>
      </c>
      <c r="E31" s="46"/>
      <c r="F31" s="5"/>
    </row>
    <row r="32" spans="1:6" ht="20.25">
      <c r="A32" s="36" t="s">
        <v>56</v>
      </c>
      <c r="B32" s="43" t="s">
        <v>44</v>
      </c>
      <c r="C32" s="41"/>
      <c r="D32" s="47">
        <v>5044</v>
      </c>
      <c r="E32" s="48"/>
      <c r="F32" s="5"/>
    </row>
    <row r="33" spans="1:6" ht="20.25">
      <c r="A33" s="14" t="s">
        <v>34</v>
      </c>
      <c r="B33" s="15" t="s">
        <v>35</v>
      </c>
      <c r="C33" s="25">
        <f>C9-C19</f>
        <v>28819</v>
      </c>
      <c r="D33" s="25">
        <f>D9-D19</f>
        <v>25928</v>
      </c>
      <c r="E33" s="25">
        <f>E9-E19</f>
        <v>2891</v>
      </c>
      <c r="F33" s="4" t="e">
        <f>D33/#REF!*100</f>
        <v>#REF!</v>
      </c>
    </row>
    <row r="34" spans="1:6" ht="20.25">
      <c r="A34" s="8"/>
      <c r="B34" s="10"/>
      <c r="C34" s="11"/>
      <c r="D34" s="11"/>
      <c r="E34" s="12"/>
    </row>
    <row r="35" spans="1:6">
      <c r="A35" s="73"/>
      <c r="B35" s="73"/>
      <c r="C35" s="73"/>
      <c r="D35" s="73"/>
      <c r="E35" s="73"/>
    </row>
    <row r="36" spans="1:6">
      <c r="A36" s="74"/>
      <c r="B36" s="74"/>
      <c r="C36" s="74"/>
      <c r="D36" s="74"/>
      <c r="E36" s="74"/>
    </row>
    <row r="37" spans="1:6" ht="104.25" customHeight="1">
      <c r="A37" s="75" t="s">
        <v>61</v>
      </c>
      <c r="B37" s="75"/>
      <c r="C37" s="75"/>
      <c r="D37" s="75"/>
      <c r="E37" s="75"/>
    </row>
    <row r="38" spans="1:6">
      <c r="A38" s="76"/>
      <c r="B38" s="76"/>
      <c r="C38" s="76"/>
      <c r="D38" s="76"/>
      <c r="E38" s="77"/>
    </row>
    <row r="39" spans="1:6">
      <c r="C39" s="2"/>
    </row>
    <row r="40" spans="1:6">
      <c r="B40" s="2"/>
      <c r="C40" s="2"/>
    </row>
    <row r="42" spans="1:6" ht="18.75">
      <c r="B42" s="51" t="s">
        <v>58</v>
      </c>
      <c r="C42" s="51"/>
      <c r="D42" s="51"/>
    </row>
  </sheetData>
  <mergeCells count="14">
    <mergeCell ref="A35:E35"/>
    <mergeCell ref="A36:E36"/>
    <mergeCell ref="A37:E37"/>
    <mergeCell ref="A38:E38"/>
    <mergeCell ref="A1:F1"/>
    <mergeCell ref="A2:E2"/>
    <mergeCell ref="A3:E3"/>
    <mergeCell ref="A4:F4"/>
    <mergeCell ref="G4:N4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2"/>
  <sheetViews>
    <sheetView topLeftCell="A24" workbookViewId="0">
      <selection activeCell="A37" sqref="A37:E37"/>
    </sheetView>
  </sheetViews>
  <sheetFormatPr defaultRowHeight="15"/>
  <cols>
    <col min="1" max="1" width="9.109375" customWidth="1"/>
    <col min="2" max="2" width="48.21875" customWidth="1"/>
    <col min="3" max="3" width="16.21875" customWidth="1"/>
    <col min="4" max="4" width="15.33203125" customWidth="1"/>
    <col min="5" max="5" width="17.88671875" customWidth="1"/>
    <col min="6" max="6" width="1.5546875" hidden="1" customWidth="1"/>
  </cols>
  <sheetData>
    <row r="1" spans="1:14" ht="16.5" customHeight="1">
      <c r="A1" s="65"/>
      <c r="B1" s="65"/>
      <c r="C1" s="65"/>
      <c r="D1" s="65"/>
      <c r="E1" s="65"/>
      <c r="F1" s="65"/>
    </row>
    <row r="2" spans="1:14" ht="16.5" customHeight="1">
      <c r="A2" s="65" t="s">
        <v>36</v>
      </c>
      <c r="B2" s="65"/>
      <c r="C2" s="65"/>
      <c r="D2" s="65"/>
      <c r="E2" s="65"/>
      <c r="F2" s="49"/>
    </row>
    <row r="3" spans="1:14" ht="16.5" customHeight="1">
      <c r="A3" s="65" t="s">
        <v>37</v>
      </c>
      <c r="B3" s="65"/>
      <c r="C3" s="65"/>
      <c r="D3" s="65"/>
      <c r="E3" s="65"/>
      <c r="F3" s="49"/>
    </row>
    <row r="4" spans="1:14" ht="15.75">
      <c r="A4" s="78" t="s">
        <v>62</v>
      </c>
      <c r="B4" s="78"/>
      <c r="C4" s="78"/>
      <c r="D4" s="78"/>
      <c r="E4" s="78"/>
      <c r="F4" s="78"/>
      <c r="G4" s="65"/>
      <c r="H4" s="65"/>
      <c r="I4" s="65"/>
      <c r="J4" s="65"/>
      <c r="K4" s="65"/>
      <c r="L4" s="65"/>
      <c r="M4" s="65"/>
      <c r="N4" s="65"/>
    </row>
    <row r="5" spans="1:14">
      <c r="A5" s="3"/>
      <c r="B5" s="3"/>
      <c r="C5" s="3"/>
      <c r="D5" s="3"/>
      <c r="E5" s="19" t="s">
        <v>38</v>
      </c>
      <c r="F5" s="3"/>
    </row>
    <row r="6" spans="1:14" ht="20.25" customHeight="1">
      <c r="A6" s="66" t="s">
        <v>1</v>
      </c>
      <c r="B6" s="66" t="s">
        <v>2</v>
      </c>
      <c r="C6" s="68" t="s">
        <v>40</v>
      </c>
      <c r="D6" s="70" t="s">
        <v>3</v>
      </c>
      <c r="E6" s="70"/>
      <c r="F6" s="71" t="s">
        <v>0</v>
      </c>
      <c r="G6" s="1"/>
      <c r="H6" s="1"/>
      <c r="I6" s="1"/>
    </row>
    <row r="7" spans="1:14" ht="65.25" customHeight="1">
      <c r="A7" s="67"/>
      <c r="B7" s="67"/>
      <c r="C7" s="69"/>
      <c r="D7" s="50" t="s">
        <v>4</v>
      </c>
      <c r="E7" s="50" t="s">
        <v>5</v>
      </c>
      <c r="F7" s="72"/>
      <c r="G7" s="1"/>
      <c r="H7" s="7"/>
      <c r="I7" s="7"/>
    </row>
    <row r="8" spans="1:14">
      <c r="A8" s="13"/>
      <c r="B8" s="13" t="s">
        <v>46</v>
      </c>
      <c r="C8" s="13">
        <v>2</v>
      </c>
      <c r="D8" s="13">
        <v>3</v>
      </c>
      <c r="E8" s="13">
        <v>4</v>
      </c>
      <c r="F8" s="6">
        <v>7</v>
      </c>
      <c r="G8" s="1"/>
      <c r="H8" s="7"/>
      <c r="I8" s="7"/>
    </row>
    <row r="9" spans="1:14" ht="20.25">
      <c r="A9" s="20" t="s">
        <v>6</v>
      </c>
      <c r="B9" s="21" t="s">
        <v>7</v>
      </c>
      <c r="C9" s="29">
        <f>C11+C14</f>
        <v>99989</v>
      </c>
      <c r="D9" s="29">
        <f>D11+D14</f>
        <v>94256</v>
      </c>
      <c r="E9" s="29">
        <f>E11+E14</f>
        <v>15910</v>
      </c>
      <c r="F9" s="4" t="e">
        <f>D9/#REF!*100</f>
        <v>#REF!</v>
      </c>
      <c r="G9" s="1"/>
      <c r="H9" s="7"/>
      <c r="I9" s="7"/>
    </row>
    <row r="10" spans="1:14" ht="20.25">
      <c r="A10" s="16"/>
      <c r="B10" s="16" t="s">
        <v>8</v>
      </c>
      <c r="C10" s="29">
        <f t="shared" ref="C10:C13" si="0">D10+E10</f>
        <v>0</v>
      </c>
      <c r="D10" s="27"/>
      <c r="E10" s="28"/>
      <c r="F10" s="5" t="e">
        <f>D10/#REF!*100</f>
        <v>#REF!</v>
      </c>
      <c r="H10" s="8"/>
      <c r="I10" s="8"/>
    </row>
    <row r="11" spans="1:14" ht="20.25">
      <c r="A11" s="14" t="s">
        <v>9</v>
      </c>
      <c r="B11" s="15" t="s">
        <v>10</v>
      </c>
      <c r="C11" s="29">
        <f t="shared" si="0"/>
        <v>16374</v>
      </c>
      <c r="D11" s="29">
        <v>9137</v>
      </c>
      <c r="E11" s="29">
        <v>7237</v>
      </c>
      <c r="F11" s="5"/>
    </row>
    <row r="12" spans="1:14" ht="20.25" customHeight="1">
      <c r="A12" s="14" t="s">
        <v>11</v>
      </c>
      <c r="B12" s="18" t="s">
        <v>19</v>
      </c>
      <c r="C12" s="27">
        <f t="shared" si="0"/>
        <v>16201</v>
      </c>
      <c r="D12" s="27">
        <v>9038</v>
      </c>
      <c r="E12" s="28">
        <v>7163</v>
      </c>
      <c r="F12" s="5" t="e">
        <f>D12/#REF!*100</f>
        <v>#REF!</v>
      </c>
    </row>
    <row r="13" spans="1:14" ht="20.25">
      <c r="A13" s="14" t="s">
        <v>12</v>
      </c>
      <c r="B13" s="18" t="s">
        <v>41</v>
      </c>
      <c r="C13" s="27">
        <f t="shared" si="0"/>
        <v>173</v>
      </c>
      <c r="D13" s="27">
        <v>99</v>
      </c>
      <c r="E13" s="28">
        <v>74</v>
      </c>
      <c r="F13" s="5" t="e">
        <f>D13/#REF!*100</f>
        <v>#REF!</v>
      </c>
    </row>
    <row r="14" spans="1:14" ht="31.5">
      <c r="A14" s="14" t="s">
        <v>13</v>
      </c>
      <c r="B14" s="15" t="s">
        <v>14</v>
      </c>
      <c r="C14" s="30">
        <v>83615</v>
      </c>
      <c r="D14" s="30">
        <v>85119</v>
      </c>
      <c r="E14" s="31">
        <v>8673</v>
      </c>
      <c r="F14" s="5" t="e">
        <f>D14/#REF!*100</f>
        <v>#REF!</v>
      </c>
    </row>
    <row r="15" spans="1:14" ht="20.25" customHeight="1">
      <c r="A15" s="14"/>
      <c r="B15" s="16" t="s">
        <v>15</v>
      </c>
      <c r="C15" s="27"/>
      <c r="D15" s="27"/>
      <c r="E15" s="28"/>
      <c r="F15" s="5"/>
    </row>
    <row r="16" spans="1:14" ht="31.5">
      <c r="A16" s="14" t="s">
        <v>16</v>
      </c>
      <c r="B16" s="18" t="s">
        <v>20</v>
      </c>
      <c r="C16" s="27">
        <v>26943</v>
      </c>
      <c r="D16" s="27">
        <v>26943</v>
      </c>
      <c r="E16" s="28">
        <v>8088</v>
      </c>
      <c r="F16" s="5"/>
    </row>
    <row r="17" spans="1:6" ht="46.5">
      <c r="A17" s="14" t="s">
        <v>17</v>
      </c>
      <c r="B17" s="22" t="s">
        <v>49</v>
      </c>
      <c r="C17" s="32">
        <f>D17+E17</f>
        <v>0</v>
      </c>
      <c r="D17" s="32"/>
      <c r="E17" s="28"/>
      <c r="F17" s="5"/>
    </row>
    <row r="18" spans="1:6" ht="31.5">
      <c r="A18" s="14" t="s">
        <v>48</v>
      </c>
      <c r="B18" s="15" t="s">
        <v>18</v>
      </c>
      <c r="C18" s="24"/>
      <c r="D18" s="24"/>
      <c r="E18" s="17"/>
      <c r="F18" s="5" t="e">
        <f>D18/#REF!*100</f>
        <v>#REF!</v>
      </c>
    </row>
    <row r="19" spans="1:6" ht="20.25">
      <c r="A19" s="33" t="s">
        <v>21</v>
      </c>
      <c r="B19" s="34" t="s">
        <v>22</v>
      </c>
      <c r="C19" s="35">
        <f>C21+C22+C23+C24+C26+C25+C27+C32</f>
        <v>82475</v>
      </c>
      <c r="D19" s="35">
        <f>D21+D23+D24+D25+D27</f>
        <v>80111</v>
      </c>
      <c r="E19" s="35">
        <f t="shared" ref="E19" si="1">E21+E22+E23+E24+E26+E25+E27+E32</f>
        <v>12542</v>
      </c>
      <c r="F19" s="5"/>
    </row>
    <row r="20" spans="1:6" ht="20.25">
      <c r="A20" s="36"/>
      <c r="B20" s="37" t="s">
        <v>23</v>
      </c>
      <c r="C20" s="35"/>
      <c r="D20" s="38"/>
      <c r="E20" s="39"/>
      <c r="F20" s="5" t="e">
        <f>D20/#REF!*100</f>
        <v>#REF!</v>
      </c>
    </row>
    <row r="21" spans="1:6" ht="20.25">
      <c r="A21" s="36" t="s">
        <v>24</v>
      </c>
      <c r="B21" s="40" t="s">
        <v>25</v>
      </c>
      <c r="C21" s="41">
        <f t="shared" ref="C21:C31" si="2">D21+E21</f>
        <v>8993</v>
      </c>
      <c r="D21" s="41">
        <v>5173</v>
      </c>
      <c r="E21" s="42">
        <v>3820</v>
      </c>
      <c r="F21" s="5" t="e">
        <f>D21/#REF!*100</f>
        <v>#REF!</v>
      </c>
    </row>
    <row r="22" spans="1:6" ht="20.25">
      <c r="A22" s="36" t="s">
        <v>43</v>
      </c>
      <c r="B22" s="40" t="s">
        <v>42</v>
      </c>
      <c r="C22" s="41">
        <f t="shared" si="2"/>
        <v>0</v>
      </c>
      <c r="D22" s="41"/>
      <c r="E22" s="42"/>
      <c r="F22" s="5"/>
    </row>
    <row r="23" spans="1:6" ht="31.5">
      <c r="A23" s="36" t="s">
        <v>27</v>
      </c>
      <c r="B23" s="40" t="s">
        <v>26</v>
      </c>
      <c r="C23" s="41">
        <f t="shared" si="2"/>
        <v>2401</v>
      </c>
      <c r="D23" s="41">
        <v>125</v>
      </c>
      <c r="E23" s="42">
        <v>2276</v>
      </c>
      <c r="F23" s="4" t="e">
        <f>D23/#REF!*100</f>
        <v>#REF!</v>
      </c>
    </row>
    <row r="24" spans="1:6" ht="20.25">
      <c r="A24" s="36" t="s">
        <v>28</v>
      </c>
      <c r="B24" s="40" t="s">
        <v>45</v>
      </c>
      <c r="C24" s="41">
        <f t="shared" si="2"/>
        <v>289</v>
      </c>
      <c r="D24" s="41">
        <v>279</v>
      </c>
      <c r="E24" s="42">
        <v>10</v>
      </c>
      <c r="F24" s="4"/>
    </row>
    <row r="25" spans="1:6" ht="20.25">
      <c r="A25" s="36" t="s">
        <v>30</v>
      </c>
      <c r="B25" s="40" t="s">
        <v>29</v>
      </c>
      <c r="C25" s="41">
        <f t="shared" si="2"/>
        <v>8536</v>
      </c>
      <c r="D25" s="41">
        <v>6871</v>
      </c>
      <c r="E25" s="42">
        <v>1665</v>
      </c>
      <c r="F25" s="4"/>
    </row>
    <row r="26" spans="1:6" ht="20.25">
      <c r="A26" s="36" t="s">
        <v>50</v>
      </c>
      <c r="B26" s="40" t="s">
        <v>57</v>
      </c>
      <c r="C26" s="41">
        <f t="shared" si="2"/>
        <v>0</v>
      </c>
      <c r="D26" s="41"/>
      <c r="E26" s="42"/>
      <c r="F26" s="4"/>
    </row>
    <row r="27" spans="1:6" ht="20.25">
      <c r="A27" s="36" t="s">
        <v>51</v>
      </c>
      <c r="B27" s="43" t="s">
        <v>39</v>
      </c>
      <c r="C27" s="41">
        <f>C28+C29+C30+C31</f>
        <v>62256</v>
      </c>
      <c r="D27" s="41">
        <f>D28+D29+D31+D32+D30</f>
        <v>67663</v>
      </c>
      <c r="E27" s="41">
        <f>E28+E29+E31+E32+E30</f>
        <v>4771</v>
      </c>
      <c r="F27" s="4" t="e">
        <f>D27/#REF!*100</f>
        <v>#REF!</v>
      </c>
    </row>
    <row r="28" spans="1:6" ht="20.25">
      <c r="A28" s="36" t="s">
        <v>52</v>
      </c>
      <c r="B28" s="44" t="s">
        <v>31</v>
      </c>
      <c r="C28" s="45">
        <f t="shared" si="2"/>
        <v>38955</v>
      </c>
      <c r="D28" s="38">
        <v>38954</v>
      </c>
      <c r="E28" s="46">
        <v>1</v>
      </c>
      <c r="F28" s="5"/>
    </row>
    <row r="29" spans="1:6" ht="31.5">
      <c r="A29" s="36" t="s">
        <v>53</v>
      </c>
      <c r="B29" s="44" t="s">
        <v>32</v>
      </c>
      <c r="C29" s="45">
        <v>5841</v>
      </c>
      <c r="D29" s="38">
        <v>2594</v>
      </c>
      <c r="E29" s="46">
        <v>4751</v>
      </c>
      <c r="F29" s="5"/>
    </row>
    <row r="30" spans="1:6" ht="20.25">
      <c r="A30" s="36" t="s">
        <v>54</v>
      </c>
      <c r="B30" s="44" t="s">
        <v>33</v>
      </c>
      <c r="C30" s="45">
        <v>17319</v>
      </c>
      <c r="D30" s="38">
        <v>17306</v>
      </c>
      <c r="E30" s="46">
        <v>19</v>
      </c>
      <c r="F30" s="5"/>
    </row>
    <row r="31" spans="1:6" ht="20.25">
      <c r="A31" s="36" t="s">
        <v>55</v>
      </c>
      <c r="B31" s="44" t="s">
        <v>47</v>
      </c>
      <c r="C31" s="45">
        <f t="shared" si="2"/>
        <v>141</v>
      </c>
      <c r="D31" s="38">
        <v>141</v>
      </c>
      <c r="E31" s="46"/>
      <c r="F31" s="5"/>
    </row>
    <row r="32" spans="1:6" ht="20.25">
      <c r="A32" s="36" t="s">
        <v>56</v>
      </c>
      <c r="B32" s="43" t="s">
        <v>44</v>
      </c>
      <c r="C32" s="41"/>
      <c r="D32" s="47">
        <v>8668</v>
      </c>
      <c r="E32" s="48"/>
      <c r="F32" s="5"/>
    </row>
    <row r="33" spans="1:6" ht="20.25">
      <c r="A33" s="14" t="s">
        <v>34</v>
      </c>
      <c r="B33" s="15" t="s">
        <v>35</v>
      </c>
      <c r="C33" s="25">
        <f>C9-C19</f>
        <v>17514</v>
      </c>
      <c r="D33" s="25">
        <f>D9-D19</f>
        <v>14145</v>
      </c>
      <c r="E33" s="25">
        <f>E9-E19</f>
        <v>3368</v>
      </c>
      <c r="F33" s="4" t="e">
        <f>D33/#REF!*100</f>
        <v>#REF!</v>
      </c>
    </row>
    <row r="34" spans="1:6" ht="20.25">
      <c r="A34" s="8"/>
      <c r="B34" s="10"/>
      <c r="C34" s="11"/>
      <c r="D34" s="11"/>
      <c r="E34" s="12"/>
    </row>
    <row r="35" spans="1:6">
      <c r="A35" s="73"/>
      <c r="B35" s="73"/>
      <c r="C35" s="73"/>
      <c r="D35" s="73"/>
      <c r="E35" s="73"/>
    </row>
    <row r="36" spans="1:6" ht="14.25" customHeight="1">
      <c r="A36" s="74"/>
      <c r="B36" s="74"/>
      <c r="C36" s="74"/>
      <c r="D36" s="74"/>
      <c r="E36" s="74"/>
    </row>
    <row r="37" spans="1:6" ht="88.5" customHeight="1">
      <c r="A37" s="75" t="s">
        <v>64</v>
      </c>
      <c r="B37" s="75"/>
      <c r="C37" s="75"/>
      <c r="D37" s="75"/>
      <c r="E37" s="75"/>
    </row>
    <row r="38" spans="1:6">
      <c r="A38" s="76"/>
      <c r="B38" s="76"/>
      <c r="C38" s="76"/>
      <c r="D38" s="76"/>
      <c r="E38" s="77"/>
    </row>
    <row r="39" spans="1:6">
      <c r="C39" s="2"/>
    </row>
    <row r="40" spans="1:6">
      <c r="B40" s="2"/>
      <c r="C40" s="2"/>
    </row>
    <row r="42" spans="1:6" ht="18.75">
      <c r="B42" s="51" t="s">
        <v>58</v>
      </c>
      <c r="C42" s="51"/>
      <c r="D42" s="51"/>
    </row>
  </sheetData>
  <mergeCells count="14">
    <mergeCell ref="A35:E35"/>
    <mergeCell ref="A36:E36"/>
    <mergeCell ref="A37:E37"/>
    <mergeCell ref="A38:E38"/>
    <mergeCell ref="A1:F1"/>
    <mergeCell ref="A2:E2"/>
    <mergeCell ref="A3:E3"/>
    <mergeCell ref="A4:F4"/>
    <mergeCell ref="G4:N4"/>
    <mergeCell ref="A6:A7"/>
    <mergeCell ref="B6:B7"/>
    <mergeCell ref="C6:C7"/>
    <mergeCell ref="D6:E6"/>
    <mergeCell ref="F6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2"/>
  <sheetViews>
    <sheetView topLeftCell="A25" workbookViewId="0">
      <selection activeCell="A37" sqref="A37:E37"/>
    </sheetView>
  </sheetViews>
  <sheetFormatPr defaultRowHeight="15"/>
  <cols>
    <col min="1" max="1" width="9.109375" customWidth="1"/>
    <col min="2" max="2" width="48.21875" customWidth="1"/>
    <col min="3" max="3" width="16.21875" customWidth="1"/>
    <col min="4" max="4" width="15.33203125" customWidth="1"/>
    <col min="5" max="5" width="17.88671875" customWidth="1"/>
    <col min="6" max="6" width="1.5546875" hidden="1" customWidth="1"/>
  </cols>
  <sheetData>
    <row r="1" spans="1:14" ht="16.5" customHeight="1">
      <c r="A1" s="65"/>
      <c r="B1" s="65"/>
      <c r="C1" s="65"/>
      <c r="D1" s="65"/>
      <c r="E1" s="65"/>
      <c r="F1" s="65"/>
    </row>
    <row r="2" spans="1:14" ht="16.5" customHeight="1">
      <c r="A2" s="65" t="s">
        <v>36</v>
      </c>
      <c r="B2" s="65"/>
      <c r="C2" s="65"/>
      <c r="D2" s="65"/>
      <c r="E2" s="65"/>
      <c r="F2" s="49"/>
    </row>
    <row r="3" spans="1:14" ht="16.5" customHeight="1">
      <c r="A3" s="65" t="s">
        <v>37</v>
      </c>
      <c r="B3" s="65"/>
      <c r="C3" s="65"/>
      <c r="D3" s="65"/>
      <c r="E3" s="65"/>
      <c r="F3" s="49"/>
    </row>
    <row r="4" spans="1:14" ht="15.75">
      <c r="A4" s="78" t="s">
        <v>65</v>
      </c>
      <c r="B4" s="78"/>
      <c r="C4" s="78"/>
      <c r="D4" s="78"/>
      <c r="E4" s="78"/>
      <c r="F4" s="78"/>
      <c r="G4" s="65"/>
      <c r="H4" s="65"/>
      <c r="I4" s="65"/>
      <c r="J4" s="65"/>
      <c r="K4" s="65"/>
      <c r="L4" s="65"/>
      <c r="M4" s="65"/>
      <c r="N4" s="65"/>
    </row>
    <row r="5" spans="1:14">
      <c r="A5" s="3"/>
      <c r="B5" s="3"/>
      <c r="C5" s="3"/>
      <c r="D5" s="3"/>
      <c r="E5" s="19" t="s">
        <v>38</v>
      </c>
      <c r="F5" s="3"/>
    </row>
    <row r="6" spans="1:14" ht="20.25" customHeight="1">
      <c r="A6" s="66" t="s">
        <v>1</v>
      </c>
      <c r="B6" s="66" t="s">
        <v>2</v>
      </c>
      <c r="C6" s="68" t="s">
        <v>40</v>
      </c>
      <c r="D6" s="70" t="s">
        <v>3</v>
      </c>
      <c r="E6" s="70"/>
      <c r="F6" s="71" t="s">
        <v>0</v>
      </c>
      <c r="G6" s="1"/>
      <c r="H6" s="1"/>
      <c r="I6" s="1"/>
    </row>
    <row r="7" spans="1:14" ht="65.25" customHeight="1">
      <c r="A7" s="67"/>
      <c r="B7" s="67"/>
      <c r="C7" s="69"/>
      <c r="D7" s="50" t="s">
        <v>4</v>
      </c>
      <c r="E7" s="50" t="s">
        <v>5</v>
      </c>
      <c r="F7" s="72"/>
      <c r="G7" s="1"/>
      <c r="H7" s="7"/>
      <c r="I7" s="7"/>
    </row>
    <row r="8" spans="1:14">
      <c r="A8" s="13"/>
      <c r="B8" s="13" t="s">
        <v>46</v>
      </c>
      <c r="C8" s="13">
        <v>2</v>
      </c>
      <c r="D8" s="13">
        <v>3</v>
      </c>
      <c r="E8" s="13">
        <v>4</v>
      </c>
      <c r="F8" s="6">
        <v>7</v>
      </c>
      <c r="G8" s="1"/>
      <c r="H8" s="7"/>
      <c r="I8" s="7"/>
    </row>
    <row r="9" spans="1:14" ht="20.25">
      <c r="A9" s="20" t="s">
        <v>6</v>
      </c>
      <c r="B9" s="21" t="s">
        <v>7</v>
      </c>
      <c r="C9" s="29">
        <f>C11+C14</f>
        <v>132903</v>
      </c>
      <c r="D9" s="29">
        <f>D11+D14</f>
        <v>123081</v>
      </c>
      <c r="E9" s="29">
        <f>E11+E14</f>
        <v>22250</v>
      </c>
      <c r="F9" s="4" t="e">
        <f>D9/#REF!*100</f>
        <v>#REF!</v>
      </c>
      <c r="G9" s="1"/>
      <c r="H9" s="7"/>
      <c r="I9" s="7"/>
    </row>
    <row r="10" spans="1:14" ht="20.25">
      <c r="A10" s="16"/>
      <c r="B10" s="16" t="s">
        <v>8</v>
      </c>
      <c r="C10" s="29">
        <f t="shared" ref="C10:C13" si="0">D10+E10</f>
        <v>0</v>
      </c>
      <c r="D10" s="27"/>
      <c r="E10" s="28"/>
      <c r="F10" s="5" t="e">
        <f>D10/#REF!*100</f>
        <v>#REF!</v>
      </c>
      <c r="H10" s="8"/>
      <c r="I10" s="8"/>
    </row>
    <row r="11" spans="1:14" ht="20.25">
      <c r="A11" s="14" t="s">
        <v>9</v>
      </c>
      <c r="B11" s="15" t="s">
        <v>10</v>
      </c>
      <c r="C11" s="29">
        <f t="shared" si="0"/>
        <v>23533</v>
      </c>
      <c r="D11" s="29">
        <v>13711</v>
      </c>
      <c r="E11" s="29">
        <v>9822</v>
      </c>
      <c r="F11" s="5"/>
    </row>
    <row r="12" spans="1:14" ht="20.25" customHeight="1">
      <c r="A12" s="14" t="s">
        <v>11</v>
      </c>
      <c r="B12" s="18" t="s">
        <v>19</v>
      </c>
      <c r="C12" s="27">
        <f t="shared" si="0"/>
        <v>23359</v>
      </c>
      <c r="D12" s="27">
        <v>13611</v>
      </c>
      <c r="E12" s="28">
        <v>9748</v>
      </c>
      <c r="F12" s="5" t="e">
        <f>D12/#REF!*100</f>
        <v>#REF!</v>
      </c>
    </row>
    <row r="13" spans="1:14" ht="20.25">
      <c r="A13" s="14" t="s">
        <v>12</v>
      </c>
      <c r="B13" s="18" t="s">
        <v>41</v>
      </c>
      <c r="C13" s="27">
        <f t="shared" si="0"/>
        <v>173</v>
      </c>
      <c r="D13" s="27">
        <v>99</v>
      </c>
      <c r="E13" s="28">
        <v>74</v>
      </c>
      <c r="F13" s="5" t="e">
        <f>D13/#REF!*100</f>
        <v>#REF!</v>
      </c>
    </row>
    <row r="14" spans="1:14" ht="31.5">
      <c r="A14" s="14" t="s">
        <v>13</v>
      </c>
      <c r="B14" s="15" t="s">
        <v>14</v>
      </c>
      <c r="C14" s="30">
        <v>109370</v>
      </c>
      <c r="D14" s="30">
        <v>109370</v>
      </c>
      <c r="E14" s="31">
        <v>12428</v>
      </c>
      <c r="F14" s="5" t="e">
        <f>D14/#REF!*100</f>
        <v>#REF!</v>
      </c>
    </row>
    <row r="15" spans="1:14" ht="20.25" customHeight="1">
      <c r="A15" s="14"/>
      <c r="B15" s="16" t="s">
        <v>15</v>
      </c>
      <c r="C15" s="27"/>
      <c r="D15" s="27"/>
      <c r="E15" s="28"/>
      <c r="F15" s="5"/>
    </row>
    <row r="16" spans="1:14" ht="31.5">
      <c r="A16" s="14" t="s">
        <v>16</v>
      </c>
      <c r="B16" s="18" t="s">
        <v>20</v>
      </c>
      <c r="C16" s="27">
        <v>36457</v>
      </c>
      <c r="D16" s="27">
        <v>36457</v>
      </c>
      <c r="E16" s="28">
        <v>12025</v>
      </c>
      <c r="F16" s="5"/>
    </row>
    <row r="17" spans="1:6" ht="46.5">
      <c r="A17" s="14" t="s">
        <v>17</v>
      </c>
      <c r="B17" s="22" t="s">
        <v>49</v>
      </c>
      <c r="C17" s="32">
        <f>D17+E17</f>
        <v>0</v>
      </c>
      <c r="D17" s="32"/>
      <c r="E17" s="28"/>
      <c r="F17" s="5"/>
    </row>
    <row r="18" spans="1:6" ht="31.5">
      <c r="A18" s="14" t="s">
        <v>48</v>
      </c>
      <c r="B18" s="15" t="s">
        <v>18</v>
      </c>
      <c r="C18" s="24"/>
      <c r="D18" s="24"/>
      <c r="E18" s="17"/>
      <c r="F18" s="5" t="e">
        <f>D18/#REF!*100</f>
        <v>#REF!</v>
      </c>
    </row>
    <row r="19" spans="1:6" ht="20.25">
      <c r="A19" s="33" t="s">
        <v>21</v>
      </c>
      <c r="B19" s="34" t="s">
        <v>22</v>
      </c>
      <c r="C19" s="35">
        <f>C21+C22+C23+C24+C25+C27</f>
        <v>117088</v>
      </c>
      <c r="D19" s="35">
        <f>D21+D22+D23+D24+D25+D27</f>
        <v>113459</v>
      </c>
      <c r="E19" s="35">
        <f>E21+E22+E23+E24+E25+E27</f>
        <v>18642</v>
      </c>
      <c r="F19" s="5"/>
    </row>
    <row r="20" spans="1:6" ht="20.25">
      <c r="A20" s="36"/>
      <c r="B20" s="37" t="s">
        <v>23</v>
      </c>
      <c r="C20" s="35"/>
      <c r="D20" s="38"/>
      <c r="E20" s="39"/>
      <c r="F20" s="5" t="e">
        <f>D20/#REF!*100</f>
        <v>#REF!</v>
      </c>
    </row>
    <row r="21" spans="1:6" ht="20.25">
      <c r="A21" s="36" t="s">
        <v>24</v>
      </c>
      <c r="B21" s="40" t="s">
        <v>25</v>
      </c>
      <c r="C21" s="41">
        <f t="shared" ref="C21:C31" si="1">D21+E21</f>
        <v>12856</v>
      </c>
      <c r="D21" s="41">
        <v>7002</v>
      </c>
      <c r="E21" s="42">
        <v>5854</v>
      </c>
      <c r="F21" s="5" t="e">
        <f>D21/#REF!*100</f>
        <v>#REF!</v>
      </c>
    </row>
    <row r="22" spans="1:6" ht="20.25">
      <c r="A22" s="36" t="s">
        <v>43</v>
      </c>
      <c r="B22" s="40" t="s">
        <v>42</v>
      </c>
      <c r="C22" s="41">
        <v>223</v>
      </c>
      <c r="D22" s="41">
        <v>364</v>
      </c>
      <c r="E22" s="42">
        <v>223</v>
      </c>
      <c r="F22" s="5"/>
    </row>
    <row r="23" spans="1:6" ht="31.5">
      <c r="A23" s="36" t="s">
        <v>27</v>
      </c>
      <c r="B23" s="40" t="s">
        <v>26</v>
      </c>
      <c r="C23" s="41">
        <f t="shared" si="1"/>
        <v>3509</v>
      </c>
      <c r="D23" s="41">
        <v>185</v>
      </c>
      <c r="E23" s="42">
        <v>3324</v>
      </c>
      <c r="F23" s="4" t="e">
        <f>D23/#REF!*100</f>
        <v>#REF!</v>
      </c>
    </row>
    <row r="24" spans="1:6" ht="20.25">
      <c r="A24" s="36" t="s">
        <v>28</v>
      </c>
      <c r="B24" s="40" t="s">
        <v>45</v>
      </c>
      <c r="C24" s="41">
        <v>1391</v>
      </c>
      <c r="D24" s="41">
        <v>401</v>
      </c>
      <c r="E24" s="42">
        <v>1569</v>
      </c>
      <c r="F24" s="4"/>
    </row>
    <row r="25" spans="1:6" ht="20.25">
      <c r="A25" s="36" t="s">
        <v>30</v>
      </c>
      <c r="B25" s="40" t="s">
        <v>29</v>
      </c>
      <c r="C25" s="41">
        <f t="shared" si="1"/>
        <v>8160</v>
      </c>
      <c r="D25" s="41">
        <v>7029</v>
      </c>
      <c r="E25" s="42">
        <v>1131</v>
      </c>
      <c r="F25" s="4"/>
    </row>
    <row r="26" spans="1:6" ht="20.25">
      <c r="A26" s="36" t="s">
        <v>50</v>
      </c>
      <c r="B26" s="40" t="s">
        <v>57</v>
      </c>
      <c r="C26" s="41">
        <f t="shared" si="1"/>
        <v>0</v>
      </c>
      <c r="D26" s="41"/>
      <c r="E26" s="42"/>
      <c r="F26" s="4"/>
    </row>
    <row r="27" spans="1:6" ht="20.25">
      <c r="A27" s="36" t="s">
        <v>51</v>
      </c>
      <c r="B27" s="43" t="s">
        <v>39</v>
      </c>
      <c r="C27" s="41">
        <f>C28+C29+C30+C31+C32</f>
        <v>90949</v>
      </c>
      <c r="D27" s="41">
        <f>D28+D29+D30+D31+D32</f>
        <v>98478</v>
      </c>
      <c r="E27" s="41">
        <f>E28+E29+E30+E31+E32</f>
        <v>6541</v>
      </c>
      <c r="F27" s="4" t="e">
        <f>D27/#REF!*100</f>
        <v>#REF!</v>
      </c>
    </row>
    <row r="28" spans="1:6" ht="20.25">
      <c r="A28" s="36" t="s">
        <v>52</v>
      </c>
      <c r="B28" s="44" t="s">
        <v>31</v>
      </c>
      <c r="C28" s="45">
        <f t="shared" si="1"/>
        <v>61024</v>
      </c>
      <c r="D28" s="38">
        <v>61023</v>
      </c>
      <c r="E28" s="46">
        <v>1</v>
      </c>
      <c r="F28" s="5"/>
    </row>
    <row r="29" spans="1:6" ht="31.5">
      <c r="A29" s="36" t="s">
        <v>53</v>
      </c>
      <c r="B29" s="44" t="s">
        <v>32</v>
      </c>
      <c r="C29" s="45">
        <v>8349</v>
      </c>
      <c r="D29" s="38">
        <v>3845</v>
      </c>
      <c r="E29" s="46">
        <v>6510</v>
      </c>
      <c r="F29" s="5"/>
    </row>
    <row r="30" spans="1:6" ht="20.25">
      <c r="A30" s="36" t="s">
        <v>54</v>
      </c>
      <c r="B30" s="44" t="s">
        <v>33</v>
      </c>
      <c r="C30" s="45">
        <v>21435</v>
      </c>
      <c r="D30" s="38">
        <v>21417</v>
      </c>
      <c r="E30" s="46">
        <v>30</v>
      </c>
      <c r="F30" s="5"/>
    </row>
    <row r="31" spans="1:6" ht="20.25">
      <c r="A31" s="36" t="s">
        <v>55</v>
      </c>
      <c r="B31" s="44" t="s">
        <v>47</v>
      </c>
      <c r="C31" s="45">
        <f t="shared" si="1"/>
        <v>141</v>
      </c>
      <c r="D31" s="38">
        <v>141</v>
      </c>
      <c r="E31" s="46"/>
      <c r="F31" s="5"/>
    </row>
    <row r="32" spans="1:6" ht="20.25">
      <c r="A32" s="36" t="s">
        <v>56</v>
      </c>
      <c r="B32" s="43" t="s">
        <v>44</v>
      </c>
      <c r="C32" s="41"/>
      <c r="D32" s="47">
        <v>12052</v>
      </c>
      <c r="E32" s="48"/>
      <c r="F32" s="5"/>
    </row>
    <row r="33" spans="1:6" ht="20.25">
      <c r="A33" s="14" t="s">
        <v>34</v>
      </c>
      <c r="B33" s="15" t="s">
        <v>35</v>
      </c>
      <c r="C33" s="25">
        <f>C9-C19</f>
        <v>15815</v>
      </c>
      <c r="D33" s="25">
        <f>D9-D19</f>
        <v>9622</v>
      </c>
      <c r="E33" s="25">
        <f>E9-E19</f>
        <v>3608</v>
      </c>
      <c r="F33" s="4" t="e">
        <f>D33/#REF!*100</f>
        <v>#REF!</v>
      </c>
    </row>
    <row r="34" spans="1:6" ht="20.25">
      <c r="A34" s="8"/>
      <c r="B34" s="10"/>
      <c r="C34" s="11"/>
      <c r="D34" s="11"/>
      <c r="E34" s="12"/>
    </row>
    <row r="35" spans="1:6">
      <c r="A35" s="73"/>
      <c r="B35" s="73"/>
      <c r="C35" s="73"/>
      <c r="D35" s="73"/>
      <c r="E35" s="73"/>
    </row>
    <row r="36" spans="1:6">
      <c r="A36" s="74"/>
      <c r="B36" s="74"/>
      <c r="C36" s="74"/>
      <c r="D36" s="74"/>
      <c r="E36" s="74"/>
    </row>
    <row r="37" spans="1:6" ht="90.75" customHeight="1">
      <c r="A37" s="75" t="s">
        <v>66</v>
      </c>
      <c r="B37" s="75"/>
      <c r="C37" s="75"/>
      <c r="D37" s="75"/>
      <c r="E37" s="75"/>
    </row>
    <row r="38" spans="1:6">
      <c r="A38" s="76"/>
      <c r="B38" s="76"/>
      <c r="C38" s="76"/>
      <c r="D38" s="76"/>
      <c r="E38" s="77"/>
    </row>
    <row r="39" spans="1:6">
      <c r="C39" s="2"/>
    </row>
    <row r="40" spans="1:6">
      <c r="B40" s="2"/>
      <c r="C40" s="2"/>
    </row>
    <row r="42" spans="1:6" ht="18.75">
      <c r="B42" s="51" t="s">
        <v>58</v>
      </c>
      <c r="C42" s="51"/>
      <c r="D42" s="51"/>
    </row>
  </sheetData>
  <mergeCells count="14">
    <mergeCell ref="A35:E35"/>
    <mergeCell ref="A36:E36"/>
    <mergeCell ref="A37:E37"/>
    <mergeCell ref="A38:E38"/>
    <mergeCell ref="A1:F1"/>
    <mergeCell ref="A2:E2"/>
    <mergeCell ref="A3:E3"/>
    <mergeCell ref="A4:F4"/>
    <mergeCell ref="G4:N4"/>
    <mergeCell ref="A6:A7"/>
    <mergeCell ref="B6:B7"/>
    <mergeCell ref="C6:C7"/>
    <mergeCell ref="D6:E6"/>
    <mergeCell ref="F6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2"/>
  <sheetViews>
    <sheetView topLeftCell="A19" workbookViewId="0">
      <selection activeCell="A37" sqref="A37:E37"/>
    </sheetView>
  </sheetViews>
  <sheetFormatPr defaultRowHeight="15"/>
  <cols>
    <col min="1" max="1" width="9.109375" customWidth="1"/>
    <col min="2" max="2" width="48.21875" customWidth="1"/>
    <col min="3" max="3" width="16.21875" customWidth="1"/>
    <col min="4" max="4" width="15.33203125" customWidth="1"/>
    <col min="5" max="5" width="17.88671875" customWidth="1"/>
    <col min="6" max="6" width="1.5546875" hidden="1" customWidth="1"/>
  </cols>
  <sheetData>
    <row r="1" spans="1:14" ht="16.5" customHeight="1">
      <c r="A1" s="65"/>
      <c r="B1" s="65"/>
      <c r="C1" s="65"/>
      <c r="D1" s="65"/>
      <c r="E1" s="65"/>
      <c r="F1" s="65"/>
    </row>
    <row r="2" spans="1:14" ht="16.5" customHeight="1">
      <c r="A2" s="65" t="s">
        <v>36</v>
      </c>
      <c r="B2" s="65"/>
      <c r="C2" s="65"/>
      <c r="D2" s="65"/>
      <c r="E2" s="65"/>
      <c r="F2" s="49"/>
    </row>
    <row r="3" spans="1:14" ht="16.5" customHeight="1">
      <c r="A3" s="65" t="s">
        <v>37</v>
      </c>
      <c r="B3" s="65"/>
      <c r="C3" s="65"/>
      <c r="D3" s="65"/>
      <c r="E3" s="65"/>
      <c r="F3" s="49"/>
    </row>
    <row r="4" spans="1:14" ht="15.75">
      <c r="A4" s="78" t="s">
        <v>67</v>
      </c>
      <c r="B4" s="78"/>
      <c r="C4" s="78"/>
      <c r="D4" s="78"/>
      <c r="E4" s="78"/>
      <c r="F4" s="78"/>
      <c r="G4" s="65"/>
      <c r="H4" s="65"/>
      <c r="I4" s="65"/>
      <c r="J4" s="65"/>
      <c r="K4" s="65"/>
      <c r="L4" s="65"/>
      <c r="M4" s="65"/>
      <c r="N4" s="65"/>
    </row>
    <row r="5" spans="1:14">
      <c r="A5" s="3"/>
      <c r="B5" s="3"/>
      <c r="C5" s="3"/>
      <c r="D5" s="3"/>
      <c r="E5" s="19" t="s">
        <v>38</v>
      </c>
      <c r="F5" s="3"/>
    </row>
    <row r="6" spans="1:14" ht="20.25" customHeight="1">
      <c r="A6" s="66" t="s">
        <v>1</v>
      </c>
      <c r="B6" s="66" t="s">
        <v>2</v>
      </c>
      <c r="C6" s="68" t="s">
        <v>40</v>
      </c>
      <c r="D6" s="70" t="s">
        <v>3</v>
      </c>
      <c r="E6" s="70"/>
      <c r="F6" s="71" t="s">
        <v>0</v>
      </c>
      <c r="G6" s="1"/>
      <c r="H6" s="1"/>
      <c r="I6" s="1"/>
    </row>
    <row r="7" spans="1:14" ht="65.25" customHeight="1">
      <c r="A7" s="67"/>
      <c r="B7" s="67"/>
      <c r="C7" s="69"/>
      <c r="D7" s="50" t="s">
        <v>4</v>
      </c>
      <c r="E7" s="50" t="s">
        <v>5</v>
      </c>
      <c r="F7" s="72"/>
      <c r="G7" s="1"/>
      <c r="H7" s="7"/>
      <c r="I7" s="7"/>
    </row>
    <row r="8" spans="1:14">
      <c r="A8" s="13"/>
      <c r="B8" s="13" t="s">
        <v>46</v>
      </c>
      <c r="C8" s="13">
        <v>2</v>
      </c>
      <c r="D8" s="13">
        <v>3</v>
      </c>
      <c r="E8" s="13">
        <v>4</v>
      </c>
      <c r="F8" s="6">
        <v>7</v>
      </c>
      <c r="G8" s="1"/>
      <c r="H8" s="7"/>
      <c r="I8" s="7"/>
    </row>
    <row r="9" spans="1:14" ht="20.25">
      <c r="A9" s="20" t="s">
        <v>6</v>
      </c>
      <c r="B9" s="21" t="s">
        <v>7</v>
      </c>
      <c r="C9" s="29">
        <f>C11+C14</f>
        <v>190580</v>
      </c>
      <c r="D9" s="29">
        <f>D11+D14</f>
        <v>179227</v>
      </c>
      <c r="E9" s="29">
        <f>E11+E14</f>
        <v>28031</v>
      </c>
      <c r="F9" s="4" t="e">
        <f>D9/#REF!*100</f>
        <v>#REF!</v>
      </c>
      <c r="G9" s="1"/>
      <c r="H9" s="7"/>
      <c r="I9" s="7"/>
    </row>
    <row r="10" spans="1:14" ht="20.25">
      <c r="A10" s="16"/>
      <c r="B10" s="16" t="s">
        <v>8</v>
      </c>
      <c r="C10" s="29">
        <f t="shared" ref="C10:C13" si="0">D10+E10</f>
        <v>0</v>
      </c>
      <c r="D10" s="27"/>
      <c r="E10" s="28"/>
      <c r="F10" s="5" t="e">
        <f>D10/#REF!*100</f>
        <v>#REF!</v>
      </c>
      <c r="H10" s="8"/>
      <c r="I10" s="8"/>
    </row>
    <row r="11" spans="1:14" ht="20.25">
      <c r="A11" s="14" t="s">
        <v>9</v>
      </c>
      <c r="B11" s="15" t="s">
        <v>10</v>
      </c>
      <c r="C11" s="29">
        <f t="shared" si="0"/>
        <v>28077</v>
      </c>
      <c r="D11" s="29">
        <v>16724</v>
      </c>
      <c r="E11" s="29">
        <f>E12+E13</f>
        <v>11353</v>
      </c>
      <c r="F11" s="5"/>
    </row>
    <row r="12" spans="1:14" ht="20.25" customHeight="1">
      <c r="A12" s="14" t="s">
        <v>11</v>
      </c>
      <c r="B12" s="18" t="s">
        <v>19</v>
      </c>
      <c r="C12" s="27">
        <f t="shared" si="0"/>
        <v>27866</v>
      </c>
      <c r="D12" s="27">
        <v>16587</v>
      </c>
      <c r="E12" s="28">
        <v>11279</v>
      </c>
      <c r="F12" s="5" t="e">
        <f>D12/#REF!*100</f>
        <v>#REF!</v>
      </c>
    </row>
    <row r="13" spans="1:14" ht="20.25">
      <c r="A13" s="14" t="s">
        <v>12</v>
      </c>
      <c r="B13" s="18" t="s">
        <v>41</v>
      </c>
      <c r="C13" s="27">
        <f t="shared" si="0"/>
        <v>211</v>
      </c>
      <c r="D13" s="27">
        <v>137</v>
      </c>
      <c r="E13" s="28">
        <v>74</v>
      </c>
      <c r="F13" s="5" t="e">
        <f>D13/#REF!*100</f>
        <v>#REF!</v>
      </c>
    </row>
    <row r="14" spans="1:14" ht="31.5">
      <c r="A14" s="14" t="s">
        <v>13</v>
      </c>
      <c r="B14" s="15" t="s">
        <v>14</v>
      </c>
      <c r="C14" s="30">
        <v>162503</v>
      </c>
      <c r="D14" s="30">
        <v>162503</v>
      </c>
      <c r="E14" s="31">
        <v>16678</v>
      </c>
      <c r="F14" s="5" t="e">
        <f>D14/#REF!*100</f>
        <v>#REF!</v>
      </c>
    </row>
    <row r="15" spans="1:14" ht="20.25" customHeight="1">
      <c r="A15" s="14"/>
      <c r="B15" s="16" t="s">
        <v>15</v>
      </c>
      <c r="C15" s="27"/>
      <c r="D15" s="27"/>
      <c r="E15" s="28"/>
      <c r="F15" s="5"/>
    </row>
    <row r="16" spans="1:14" ht="31.5">
      <c r="A16" s="14" t="s">
        <v>16</v>
      </c>
      <c r="B16" s="18" t="s">
        <v>20</v>
      </c>
      <c r="C16" s="27">
        <v>47842</v>
      </c>
      <c r="D16" s="27">
        <v>47842</v>
      </c>
      <c r="E16" s="28">
        <v>16252</v>
      </c>
      <c r="F16" s="5"/>
    </row>
    <row r="17" spans="1:6" ht="46.5">
      <c r="A17" s="14" t="s">
        <v>17</v>
      </c>
      <c r="B17" s="22" t="s">
        <v>49</v>
      </c>
      <c r="C17" s="32">
        <f>D17+E17</f>
        <v>0</v>
      </c>
      <c r="D17" s="32"/>
      <c r="E17" s="28"/>
      <c r="F17" s="5"/>
    </row>
    <row r="18" spans="1:6" ht="31.5">
      <c r="A18" s="14" t="s">
        <v>48</v>
      </c>
      <c r="B18" s="15" t="s">
        <v>18</v>
      </c>
      <c r="C18" s="24"/>
      <c r="D18" s="24"/>
      <c r="E18" s="17"/>
      <c r="F18" s="5" t="e">
        <f>D18/#REF!*100</f>
        <v>#REF!</v>
      </c>
    </row>
    <row r="19" spans="1:6" ht="20.25">
      <c r="A19" s="33" t="s">
        <v>21</v>
      </c>
      <c r="B19" s="34" t="s">
        <v>22</v>
      </c>
      <c r="C19" s="35">
        <f>C21+C22+C23+C24+C25+C27</f>
        <v>158652</v>
      </c>
      <c r="D19" s="35">
        <f t="shared" ref="D19:E19" si="1">D21+D22+D23+D24+D25+D27</f>
        <v>154008</v>
      </c>
      <c r="E19" s="35">
        <f t="shared" si="1"/>
        <v>26319</v>
      </c>
      <c r="F19" s="5"/>
    </row>
    <row r="20" spans="1:6" ht="20.25">
      <c r="A20" s="36"/>
      <c r="B20" s="37" t="s">
        <v>23</v>
      </c>
      <c r="C20" s="35"/>
      <c r="D20" s="38"/>
      <c r="E20" s="39"/>
      <c r="F20" s="5" t="e">
        <f>D20/#REF!*100</f>
        <v>#REF!</v>
      </c>
    </row>
    <row r="21" spans="1:6" ht="20.25">
      <c r="A21" s="36" t="s">
        <v>24</v>
      </c>
      <c r="B21" s="40" t="s">
        <v>25</v>
      </c>
      <c r="C21" s="41">
        <f t="shared" ref="C21:C31" si="2">D21+E21</f>
        <v>16114</v>
      </c>
      <c r="D21" s="41">
        <v>8638</v>
      </c>
      <c r="E21" s="42">
        <v>7476</v>
      </c>
      <c r="F21" s="5" t="e">
        <f>D21/#REF!*100</f>
        <v>#REF!</v>
      </c>
    </row>
    <row r="22" spans="1:6" ht="20.25">
      <c r="A22" s="36" t="s">
        <v>43</v>
      </c>
      <c r="B22" s="40" t="s">
        <v>42</v>
      </c>
      <c r="C22" s="41">
        <v>241</v>
      </c>
      <c r="D22" s="41">
        <v>364</v>
      </c>
      <c r="E22" s="42">
        <v>241</v>
      </c>
      <c r="F22" s="5"/>
    </row>
    <row r="23" spans="1:6" ht="31.5">
      <c r="A23" s="36" t="s">
        <v>27</v>
      </c>
      <c r="B23" s="40" t="s">
        <v>26</v>
      </c>
      <c r="C23" s="41">
        <v>4441</v>
      </c>
      <c r="D23" s="41">
        <v>243</v>
      </c>
      <c r="E23" s="42">
        <v>4248</v>
      </c>
      <c r="F23" s="4" t="e">
        <f>D23/#REF!*100</f>
        <v>#REF!</v>
      </c>
    </row>
    <row r="24" spans="1:6" ht="20.25">
      <c r="A24" s="36" t="s">
        <v>28</v>
      </c>
      <c r="B24" s="40" t="s">
        <v>45</v>
      </c>
      <c r="C24" s="41">
        <v>1943</v>
      </c>
      <c r="D24" s="41">
        <v>582</v>
      </c>
      <c r="E24" s="42">
        <v>2829</v>
      </c>
      <c r="F24" s="4"/>
    </row>
    <row r="25" spans="1:6" ht="20.25">
      <c r="A25" s="36" t="s">
        <v>30</v>
      </c>
      <c r="B25" s="40" t="s">
        <v>29</v>
      </c>
      <c r="C25" s="41">
        <v>24890</v>
      </c>
      <c r="D25" s="41">
        <v>23248</v>
      </c>
      <c r="E25" s="42">
        <v>2648</v>
      </c>
      <c r="F25" s="4"/>
    </row>
    <row r="26" spans="1:6" ht="20.25">
      <c r="A26" s="36" t="s">
        <v>50</v>
      </c>
      <c r="B26" s="40" t="s">
        <v>57</v>
      </c>
      <c r="C26" s="41">
        <f t="shared" si="2"/>
        <v>0</v>
      </c>
      <c r="D26" s="41"/>
      <c r="E26" s="42"/>
      <c r="F26" s="4"/>
    </row>
    <row r="27" spans="1:6" ht="20.25">
      <c r="A27" s="36" t="s">
        <v>51</v>
      </c>
      <c r="B27" s="43" t="s">
        <v>39</v>
      </c>
      <c r="C27" s="41">
        <f>C28+C29+C30+C31+C32</f>
        <v>111023</v>
      </c>
      <c r="D27" s="41">
        <f t="shared" ref="D27:E27" si="3">D28+D29+D30+D31+D32</f>
        <v>120933</v>
      </c>
      <c r="E27" s="41">
        <f t="shared" si="3"/>
        <v>8877</v>
      </c>
      <c r="F27" s="4" t="e">
        <f>D27/#REF!*100</f>
        <v>#REF!</v>
      </c>
    </row>
    <row r="28" spans="1:6" ht="20.25">
      <c r="A28" s="36" t="s">
        <v>52</v>
      </c>
      <c r="B28" s="44" t="s">
        <v>31</v>
      </c>
      <c r="C28" s="45">
        <f t="shared" si="2"/>
        <v>72018</v>
      </c>
      <c r="D28" s="38">
        <v>72015</v>
      </c>
      <c r="E28" s="46">
        <v>3</v>
      </c>
      <c r="F28" s="5"/>
    </row>
    <row r="29" spans="1:6" ht="31.5">
      <c r="A29" s="36" t="s">
        <v>53</v>
      </c>
      <c r="B29" s="44" t="s">
        <v>32</v>
      </c>
      <c r="C29" s="45">
        <v>11183</v>
      </c>
      <c r="D29" s="38">
        <v>4849</v>
      </c>
      <c r="E29" s="46">
        <v>8842</v>
      </c>
      <c r="F29" s="5"/>
    </row>
    <row r="30" spans="1:6" ht="20.25">
      <c r="A30" s="36" t="s">
        <v>54</v>
      </c>
      <c r="B30" s="44" t="s">
        <v>33</v>
      </c>
      <c r="C30" s="45">
        <v>27632</v>
      </c>
      <c r="D30" s="38">
        <v>27612</v>
      </c>
      <c r="E30" s="46">
        <v>32</v>
      </c>
      <c r="F30" s="5"/>
    </row>
    <row r="31" spans="1:6" ht="20.25">
      <c r="A31" s="36" t="s">
        <v>55</v>
      </c>
      <c r="B31" s="44" t="s">
        <v>47</v>
      </c>
      <c r="C31" s="45">
        <f t="shared" si="2"/>
        <v>190</v>
      </c>
      <c r="D31" s="38">
        <v>190</v>
      </c>
      <c r="E31" s="46"/>
      <c r="F31" s="5"/>
    </row>
    <row r="32" spans="1:6" ht="20.25">
      <c r="A32" s="36" t="s">
        <v>56</v>
      </c>
      <c r="B32" s="43" t="s">
        <v>44</v>
      </c>
      <c r="C32" s="41"/>
      <c r="D32" s="47">
        <v>16267</v>
      </c>
      <c r="E32" s="48"/>
      <c r="F32" s="5"/>
    </row>
    <row r="33" spans="1:6" ht="20.25">
      <c r="A33" s="14" t="s">
        <v>34</v>
      </c>
      <c r="B33" s="15" t="s">
        <v>35</v>
      </c>
      <c r="C33" s="25">
        <f>C9-C19</f>
        <v>31928</v>
      </c>
      <c r="D33" s="25">
        <f t="shared" ref="D33:E33" si="4">D9-D19</f>
        <v>25219</v>
      </c>
      <c r="E33" s="25">
        <f t="shared" si="4"/>
        <v>1712</v>
      </c>
      <c r="F33" s="4" t="e">
        <f>D33/#REF!*100</f>
        <v>#REF!</v>
      </c>
    </row>
    <row r="34" spans="1:6" ht="20.25">
      <c r="A34" s="8"/>
      <c r="B34" s="10"/>
      <c r="C34" s="11"/>
      <c r="D34" s="11"/>
      <c r="E34" s="12"/>
    </row>
    <row r="35" spans="1:6" ht="12" customHeight="1">
      <c r="A35" s="73"/>
      <c r="B35" s="73"/>
      <c r="C35" s="73"/>
      <c r="D35" s="73"/>
      <c r="E35" s="73"/>
    </row>
    <row r="36" spans="1:6" hidden="1">
      <c r="A36" s="74"/>
      <c r="B36" s="74"/>
      <c r="C36" s="74"/>
      <c r="D36" s="74"/>
      <c r="E36" s="74"/>
    </row>
    <row r="37" spans="1:6" ht="111" customHeight="1">
      <c r="A37" s="75" t="s">
        <v>68</v>
      </c>
      <c r="B37" s="75"/>
      <c r="C37" s="75"/>
      <c r="D37" s="75"/>
      <c r="E37" s="75"/>
    </row>
    <row r="38" spans="1:6">
      <c r="A38" s="76"/>
      <c r="B38" s="76"/>
      <c r="C38" s="76"/>
      <c r="D38" s="76"/>
      <c r="E38" s="77"/>
    </row>
    <row r="39" spans="1:6">
      <c r="C39" s="2"/>
    </row>
    <row r="40" spans="1:6">
      <c r="B40" s="2"/>
      <c r="C40" s="2"/>
    </row>
    <row r="42" spans="1:6" ht="18.75">
      <c r="B42" s="51" t="s">
        <v>58</v>
      </c>
      <c r="C42" s="51"/>
      <c r="D42" s="51"/>
    </row>
  </sheetData>
  <mergeCells count="14">
    <mergeCell ref="A35:E35"/>
    <mergeCell ref="A36:E36"/>
    <mergeCell ref="A37:E37"/>
    <mergeCell ref="A38:E38"/>
    <mergeCell ref="A1:F1"/>
    <mergeCell ref="A2:E2"/>
    <mergeCell ref="A3:E3"/>
    <mergeCell ref="A4:F4"/>
    <mergeCell ref="G4:N4"/>
    <mergeCell ref="A6:A7"/>
    <mergeCell ref="B6:B7"/>
    <mergeCell ref="C6:C7"/>
    <mergeCell ref="D6:E6"/>
    <mergeCell ref="F6:F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2"/>
  <sheetViews>
    <sheetView topLeftCell="A25" workbookViewId="0">
      <selection activeCell="A37" sqref="A37:E37"/>
    </sheetView>
  </sheetViews>
  <sheetFormatPr defaultRowHeight="15"/>
  <cols>
    <col min="1" max="1" width="9.109375" customWidth="1"/>
    <col min="2" max="2" width="48.21875" customWidth="1"/>
    <col min="3" max="3" width="16.21875" customWidth="1"/>
    <col min="4" max="4" width="15.33203125" customWidth="1"/>
    <col min="5" max="5" width="17.88671875" customWidth="1"/>
    <col min="6" max="6" width="1.5546875" hidden="1" customWidth="1"/>
  </cols>
  <sheetData>
    <row r="1" spans="1:14" ht="16.5" customHeight="1">
      <c r="A1" s="65"/>
      <c r="B1" s="65"/>
      <c r="C1" s="65"/>
      <c r="D1" s="65"/>
      <c r="E1" s="65"/>
      <c r="F1" s="65"/>
    </row>
    <row r="2" spans="1:14" ht="16.5" customHeight="1">
      <c r="A2" s="65" t="s">
        <v>36</v>
      </c>
      <c r="B2" s="65"/>
      <c r="C2" s="65"/>
      <c r="D2" s="65"/>
      <c r="E2" s="65"/>
      <c r="F2" s="49"/>
    </row>
    <row r="3" spans="1:14" ht="16.5" customHeight="1">
      <c r="A3" s="65" t="s">
        <v>37</v>
      </c>
      <c r="B3" s="65"/>
      <c r="C3" s="65"/>
      <c r="D3" s="65"/>
      <c r="E3" s="65"/>
      <c r="F3" s="49"/>
    </row>
    <row r="4" spans="1:14" ht="15.75">
      <c r="A4" s="78" t="s">
        <v>69</v>
      </c>
      <c r="B4" s="78"/>
      <c r="C4" s="78"/>
      <c r="D4" s="78"/>
      <c r="E4" s="78"/>
      <c r="F4" s="78"/>
      <c r="G4" s="65"/>
      <c r="H4" s="65"/>
      <c r="I4" s="65"/>
      <c r="J4" s="65"/>
      <c r="K4" s="65"/>
      <c r="L4" s="65"/>
      <c r="M4" s="65"/>
      <c r="N4" s="65"/>
    </row>
    <row r="5" spans="1:14">
      <c r="A5" s="3"/>
      <c r="B5" s="3"/>
      <c r="C5" s="3"/>
      <c r="D5" s="3"/>
      <c r="E5" s="19" t="s">
        <v>38</v>
      </c>
      <c r="F5" s="3"/>
    </row>
    <row r="6" spans="1:14" ht="20.25" customHeight="1">
      <c r="A6" s="66" t="s">
        <v>1</v>
      </c>
      <c r="B6" s="66" t="s">
        <v>2</v>
      </c>
      <c r="C6" s="68" t="s">
        <v>40</v>
      </c>
      <c r="D6" s="70" t="s">
        <v>3</v>
      </c>
      <c r="E6" s="70"/>
      <c r="F6" s="71" t="s">
        <v>0</v>
      </c>
      <c r="G6" s="1"/>
      <c r="H6" s="1"/>
      <c r="I6" s="1"/>
    </row>
    <row r="7" spans="1:14" ht="65.25" customHeight="1">
      <c r="A7" s="67"/>
      <c r="B7" s="67"/>
      <c r="C7" s="69"/>
      <c r="D7" s="50" t="s">
        <v>4</v>
      </c>
      <c r="E7" s="50" t="s">
        <v>5</v>
      </c>
      <c r="F7" s="72"/>
      <c r="G7" s="1"/>
      <c r="H7" s="7"/>
      <c r="I7" s="7"/>
    </row>
    <row r="8" spans="1:14">
      <c r="A8" s="13"/>
      <c r="B8" s="13" t="s">
        <v>46</v>
      </c>
      <c r="C8" s="13">
        <v>2</v>
      </c>
      <c r="D8" s="13">
        <v>3</v>
      </c>
      <c r="E8" s="13">
        <v>4</v>
      </c>
      <c r="F8" s="6">
        <v>7</v>
      </c>
      <c r="G8" s="1"/>
      <c r="H8" s="7"/>
      <c r="I8" s="7"/>
    </row>
    <row r="9" spans="1:14" ht="20.25">
      <c r="A9" s="20" t="s">
        <v>6</v>
      </c>
      <c r="B9" s="21" t="s">
        <v>7</v>
      </c>
      <c r="C9" s="29">
        <f t="shared" ref="C9:C13" si="0">D9+E9</f>
        <v>239475</v>
      </c>
      <c r="D9" s="26">
        <f>D11+D14</f>
        <v>206968</v>
      </c>
      <c r="E9" s="26">
        <f>E11+E14</f>
        <v>32507</v>
      </c>
      <c r="F9" s="4" t="e">
        <f>D9/#REF!*100</f>
        <v>#REF!</v>
      </c>
      <c r="G9" s="1"/>
      <c r="H9" s="7"/>
      <c r="I9" s="7"/>
    </row>
    <row r="10" spans="1:14" ht="20.25">
      <c r="A10" s="16"/>
      <c r="B10" s="16" t="s">
        <v>8</v>
      </c>
      <c r="C10" s="29">
        <f t="shared" si="0"/>
        <v>0</v>
      </c>
      <c r="D10" s="27"/>
      <c r="E10" s="28"/>
      <c r="F10" s="5" t="e">
        <f>D10/#REF!*100</f>
        <v>#REF!</v>
      </c>
      <c r="H10" s="8"/>
      <c r="I10" s="8"/>
    </row>
    <row r="11" spans="1:14" ht="20.25">
      <c r="A11" s="14" t="s">
        <v>9</v>
      </c>
      <c r="B11" s="15" t="s">
        <v>10</v>
      </c>
      <c r="C11" s="29">
        <f t="shared" si="0"/>
        <v>31736</v>
      </c>
      <c r="D11" s="29">
        <f>D12+D13</f>
        <v>19494</v>
      </c>
      <c r="E11" s="29">
        <f>E12+E13</f>
        <v>12242</v>
      </c>
      <c r="F11" s="5"/>
    </row>
    <row r="12" spans="1:14" ht="20.25" customHeight="1">
      <c r="A12" s="14" t="s">
        <v>11</v>
      </c>
      <c r="B12" s="18" t="s">
        <v>19</v>
      </c>
      <c r="C12" s="27">
        <f t="shared" si="0"/>
        <v>31467</v>
      </c>
      <c r="D12" s="27">
        <v>19356</v>
      </c>
      <c r="E12" s="28">
        <v>12111</v>
      </c>
      <c r="F12" s="5" t="e">
        <f>D12/#REF!*100</f>
        <v>#REF!</v>
      </c>
    </row>
    <row r="13" spans="1:14" ht="20.25">
      <c r="A13" s="14" t="s">
        <v>12</v>
      </c>
      <c r="B13" s="18" t="s">
        <v>41</v>
      </c>
      <c r="C13" s="27">
        <f t="shared" si="0"/>
        <v>269</v>
      </c>
      <c r="D13" s="27">
        <v>138</v>
      </c>
      <c r="E13" s="28">
        <v>131</v>
      </c>
      <c r="F13" s="5" t="e">
        <f>D13/#REF!*100</f>
        <v>#REF!</v>
      </c>
    </row>
    <row r="14" spans="1:14" ht="31.5">
      <c r="A14" s="14" t="s">
        <v>13</v>
      </c>
      <c r="B14" s="15" t="s">
        <v>14</v>
      </c>
      <c r="C14" s="30">
        <v>187474</v>
      </c>
      <c r="D14" s="30">
        <v>187474</v>
      </c>
      <c r="E14" s="31">
        <v>20265</v>
      </c>
      <c r="F14" s="5"/>
    </row>
    <row r="15" spans="1:14" ht="20.25" customHeight="1">
      <c r="A15" s="14"/>
      <c r="B15" s="16" t="s">
        <v>15</v>
      </c>
      <c r="C15" s="27"/>
      <c r="D15" s="27"/>
      <c r="E15" s="28"/>
      <c r="F15" s="5"/>
    </row>
    <row r="16" spans="1:14" ht="31.5">
      <c r="A16" s="14" t="s">
        <v>16</v>
      </c>
      <c r="B16" s="18" t="s">
        <v>20</v>
      </c>
      <c r="C16" s="27">
        <v>56720</v>
      </c>
      <c r="D16" s="27">
        <v>56720</v>
      </c>
      <c r="E16" s="28">
        <v>19840</v>
      </c>
      <c r="F16" s="5"/>
    </row>
    <row r="17" spans="1:6" ht="46.5">
      <c r="A17" s="14" t="s">
        <v>17</v>
      </c>
      <c r="B17" s="22" t="s">
        <v>49</v>
      </c>
      <c r="C17" s="32">
        <f>D17+E17</f>
        <v>0</v>
      </c>
      <c r="D17" s="32"/>
      <c r="E17" s="28"/>
      <c r="F17" s="5"/>
    </row>
    <row r="18" spans="1:6" ht="31.5">
      <c r="A18" s="14" t="s">
        <v>48</v>
      </c>
      <c r="B18" s="15" t="s">
        <v>18</v>
      </c>
      <c r="C18" s="24"/>
      <c r="D18" s="24"/>
      <c r="E18" s="17"/>
      <c r="F18" s="5" t="e">
        <f>D18/#REF!*100</f>
        <v>#REF!</v>
      </c>
    </row>
    <row r="19" spans="1:6" ht="20.25">
      <c r="A19" s="33" t="s">
        <v>21</v>
      </c>
      <c r="B19" s="34" t="s">
        <v>22</v>
      </c>
      <c r="C19" s="35">
        <f>C21+C22+C23+C24+C25+C27</f>
        <v>188670</v>
      </c>
      <c r="D19" s="35">
        <f t="shared" ref="D19:E19" si="1">D21+D22+D23+D24+D25+D27</f>
        <v>183533</v>
      </c>
      <c r="E19" s="35">
        <f t="shared" si="1"/>
        <v>31678</v>
      </c>
      <c r="F19" s="5"/>
    </row>
    <row r="20" spans="1:6" ht="20.25">
      <c r="A20" s="36"/>
      <c r="B20" s="37" t="s">
        <v>23</v>
      </c>
      <c r="C20" s="35"/>
      <c r="D20" s="38"/>
      <c r="E20" s="39"/>
      <c r="F20" s="5" t="e">
        <f>D20/#REF!*100</f>
        <v>#REF!</v>
      </c>
    </row>
    <row r="21" spans="1:6" ht="20.25">
      <c r="A21" s="36" t="s">
        <v>24</v>
      </c>
      <c r="B21" s="40" t="s">
        <v>25</v>
      </c>
      <c r="C21" s="41">
        <f t="shared" ref="C21:C31" si="2">D21+E21</f>
        <v>18386</v>
      </c>
      <c r="D21" s="41">
        <v>9561</v>
      </c>
      <c r="E21" s="42">
        <v>8825</v>
      </c>
      <c r="F21" s="5" t="e">
        <f>D21/#REF!*100</f>
        <v>#REF!</v>
      </c>
    </row>
    <row r="22" spans="1:6" ht="20.25">
      <c r="A22" s="36" t="s">
        <v>43</v>
      </c>
      <c r="B22" s="40" t="s">
        <v>42</v>
      </c>
      <c r="C22" s="41">
        <v>310</v>
      </c>
      <c r="D22" s="41">
        <v>364</v>
      </c>
      <c r="E22" s="42">
        <v>310</v>
      </c>
      <c r="F22" s="5"/>
    </row>
    <row r="23" spans="1:6" ht="31.5">
      <c r="A23" s="36" t="s">
        <v>27</v>
      </c>
      <c r="B23" s="40" t="s">
        <v>26</v>
      </c>
      <c r="C23" s="41">
        <v>5452</v>
      </c>
      <c r="D23" s="41">
        <v>252</v>
      </c>
      <c r="E23" s="42">
        <v>5249</v>
      </c>
      <c r="F23" s="4" t="e">
        <f>D23/#REF!*100</f>
        <v>#REF!</v>
      </c>
    </row>
    <row r="24" spans="1:6" ht="20.25">
      <c r="A24" s="36" t="s">
        <v>28</v>
      </c>
      <c r="B24" s="40" t="s">
        <v>45</v>
      </c>
      <c r="C24" s="41">
        <v>3652</v>
      </c>
      <c r="D24" s="41">
        <v>2291</v>
      </c>
      <c r="E24" s="42">
        <v>3621</v>
      </c>
      <c r="F24" s="4"/>
    </row>
    <row r="25" spans="1:6" ht="20.25">
      <c r="A25" s="36" t="s">
        <v>30</v>
      </c>
      <c r="B25" s="40" t="s">
        <v>29</v>
      </c>
      <c r="C25" s="41">
        <v>25956</v>
      </c>
      <c r="D25" s="41">
        <v>23853</v>
      </c>
      <c r="E25" s="42">
        <v>3109</v>
      </c>
      <c r="F25" s="4"/>
    </row>
    <row r="26" spans="1:6" ht="20.25">
      <c r="A26" s="36" t="s">
        <v>50</v>
      </c>
      <c r="B26" s="40" t="s">
        <v>57</v>
      </c>
      <c r="C26" s="41">
        <f t="shared" si="2"/>
        <v>0</v>
      </c>
      <c r="D26" s="41"/>
      <c r="E26" s="42"/>
      <c r="F26" s="4"/>
    </row>
    <row r="27" spans="1:6" ht="20.25">
      <c r="A27" s="36" t="s">
        <v>51</v>
      </c>
      <c r="B27" s="43" t="s">
        <v>39</v>
      </c>
      <c r="C27" s="41">
        <f>C28+C29+C30+C31+C32</f>
        <v>134914</v>
      </c>
      <c r="D27" s="41">
        <f>D28+D29+D30+D31+D32</f>
        <v>147212</v>
      </c>
      <c r="E27" s="41">
        <f>E28+E29+E30+E31+E32</f>
        <v>10564</v>
      </c>
      <c r="F27" s="4" t="e">
        <f>D27/#REF!*100</f>
        <v>#REF!</v>
      </c>
    </row>
    <row r="28" spans="1:6" ht="20.25">
      <c r="A28" s="36" t="s">
        <v>52</v>
      </c>
      <c r="B28" s="44" t="s">
        <v>31</v>
      </c>
      <c r="C28" s="45">
        <f t="shared" si="2"/>
        <v>93175</v>
      </c>
      <c r="D28" s="38">
        <v>93172</v>
      </c>
      <c r="E28" s="46">
        <v>3</v>
      </c>
      <c r="F28" s="5"/>
    </row>
    <row r="29" spans="1:6" ht="31.5">
      <c r="A29" s="36" t="s">
        <v>53</v>
      </c>
      <c r="B29" s="44" t="s">
        <v>32</v>
      </c>
      <c r="C29" s="45">
        <v>13499</v>
      </c>
      <c r="D29" s="38">
        <v>5992</v>
      </c>
      <c r="E29" s="46">
        <v>10517</v>
      </c>
      <c r="F29" s="5"/>
    </row>
    <row r="30" spans="1:6" ht="20.25">
      <c r="A30" s="36" t="s">
        <v>54</v>
      </c>
      <c r="B30" s="44" t="s">
        <v>33</v>
      </c>
      <c r="C30" s="45">
        <v>28001</v>
      </c>
      <c r="D30" s="38">
        <v>27969</v>
      </c>
      <c r="E30" s="46">
        <v>44</v>
      </c>
      <c r="F30" s="5"/>
    </row>
    <row r="31" spans="1:6" ht="20.25">
      <c r="A31" s="36" t="s">
        <v>55</v>
      </c>
      <c r="B31" s="44" t="s">
        <v>47</v>
      </c>
      <c r="C31" s="45">
        <f t="shared" si="2"/>
        <v>239</v>
      </c>
      <c r="D31" s="38">
        <v>239</v>
      </c>
      <c r="E31" s="46"/>
      <c r="F31" s="5"/>
    </row>
    <row r="32" spans="1:6" ht="20.25">
      <c r="A32" s="36" t="s">
        <v>56</v>
      </c>
      <c r="B32" s="43" t="s">
        <v>44</v>
      </c>
      <c r="C32" s="41"/>
      <c r="D32" s="47">
        <v>19840</v>
      </c>
      <c r="E32" s="48"/>
      <c r="F32" s="5"/>
    </row>
    <row r="33" spans="1:6" ht="20.25">
      <c r="A33" s="14" t="s">
        <v>34</v>
      </c>
      <c r="B33" s="15" t="s">
        <v>35</v>
      </c>
      <c r="C33" s="25">
        <f>C9-C19</f>
        <v>50805</v>
      </c>
      <c r="D33" s="25">
        <f t="shared" ref="D33:E33" si="3">D9-D19</f>
        <v>23435</v>
      </c>
      <c r="E33" s="25">
        <f t="shared" si="3"/>
        <v>829</v>
      </c>
      <c r="F33" s="4" t="e">
        <f>D33/#REF!*100</f>
        <v>#REF!</v>
      </c>
    </row>
    <row r="34" spans="1:6" ht="20.25">
      <c r="A34" s="8"/>
      <c r="B34" s="10"/>
      <c r="C34" s="11"/>
      <c r="D34" s="11"/>
      <c r="E34" s="12"/>
    </row>
    <row r="35" spans="1:6">
      <c r="A35" s="73"/>
      <c r="B35" s="73"/>
      <c r="C35" s="73"/>
      <c r="D35" s="73"/>
      <c r="E35" s="73"/>
    </row>
    <row r="36" spans="1:6">
      <c r="A36" s="74"/>
      <c r="B36" s="74"/>
      <c r="C36" s="74"/>
      <c r="D36" s="74"/>
      <c r="E36" s="74"/>
    </row>
    <row r="37" spans="1:6" ht="88.5" customHeight="1">
      <c r="A37" s="75" t="s">
        <v>70</v>
      </c>
      <c r="B37" s="75"/>
      <c r="C37" s="75"/>
      <c r="D37" s="75"/>
      <c r="E37" s="75"/>
    </row>
    <row r="38" spans="1:6">
      <c r="A38" s="76"/>
      <c r="B38" s="76"/>
      <c r="C38" s="76"/>
      <c r="D38" s="76"/>
      <c r="E38" s="77"/>
    </row>
    <row r="39" spans="1:6">
      <c r="C39" s="2"/>
    </row>
    <row r="40" spans="1:6">
      <c r="B40" s="2"/>
      <c r="C40" s="2"/>
    </row>
    <row r="42" spans="1:6" ht="18.75">
      <c r="B42" s="51" t="s">
        <v>58</v>
      </c>
      <c r="C42" s="51"/>
      <c r="D42" s="51"/>
    </row>
  </sheetData>
  <mergeCells count="14">
    <mergeCell ref="A35:E35"/>
    <mergeCell ref="A36:E36"/>
    <mergeCell ref="A37:E37"/>
    <mergeCell ref="A38:E38"/>
    <mergeCell ref="A1:F1"/>
    <mergeCell ref="A2:E2"/>
    <mergeCell ref="A3:E3"/>
    <mergeCell ref="A4:F4"/>
    <mergeCell ref="G4:N4"/>
    <mergeCell ref="A6:A7"/>
    <mergeCell ref="B6:B7"/>
    <mergeCell ref="C6:C7"/>
    <mergeCell ref="D6:E6"/>
    <mergeCell ref="F6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42"/>
  <sheetViews>
    <sheetView topLeftCell="A25" workbookViewId="0">
      <selection activeCell="D14" sqref="D14"/>
    </sheetView>
  </sheetViews>
  <sheetFormatPr defaultRowHeight="15"/>
  <cols>
    <col min="1" max="1" width="9.109375" customWidth="1"/>
    <col min="2" max="2" width="48.21875" customWidth="1"/>
    <col min="3" max="3" width="16.21875" customWidth="1"/>
    <col min="4" max="4" width="15.33203125" customWidth="1"/>
    <col min="5" max="5" width="17.88671875" customWidth="1"/>
    <col min="6" max="6" width="1.5546875" hidden="1" customWidth="1"/>
  </cols>
  <sheetData>
    <row r="1" spans="1:14" ht="16.5" customHeight="1">
      <c r="A1" s="65"/>
      <c r="B1" s="65"/>
      <c r="C1" s="65"/>
      <c r="D1" s="65"/>
      <c r="E1" s="65"/>
      <c r="F1" s="65"/>
    </row>
    <row r="2" spans="1:14" ht="16.5" customHeight="1">
      <c r="A2" s="65" t="s">
        <v>36</v>
      </c>
      <c r="B2" s="65"/>
      <c r="C2" s="65"/>
      <c r="D2" s="65"/>
      <c r="E2" s="65"/>
      <c r="F2" s="49"/>
    </row>
    <row r="3" spans="1:14" ht="16.5" customHeight="1">
      <c r="A3" s="65" t="s">
        <v>37</v>
      </c>
      <c r="B3" s="65"/>
      <c r="C3" s="65"/>
      <c r="D3" s="65"/>
      <c r="E3" s="65"/>
      <c r="F3" s="49"/>
    </row>
    <row r="4" spans="1:14" ht="15.75">
      <c r="A4" s="78" t="s">
        <v>71</v>
      </c>
      <c r="B4" s="78"/>
      <c r="C4" s="78"/>
      <c r="D4" s="78"/>
      <c r="E4" s="78"/>
      <c r="F4" s="78"/>
      <c r="G4" s="65"/>
      <c r="H4" s="65"/>
      <c r="I4" s="65"/>
      <c r="J4" s="65"/>
      <c r="K4" s="65"/>
      <c r="L4" s="65"/>
      <c r="M4" s="65"/>
      <c r="N4" s="65"/>
    </row>
    <row r="5" spans="1:14">
      <c r="A5" s="3"/>
      <c r="B5" s="3"/>
      <c r="C5" s="3"/>
      <c r="D5" s="3"/>
      <c r="E5" s="19" t="s">
        <v>38</v>
      </c>
      <c r="F5" s="3"/>
    </row>
    <row r="6" spans="1:14" ht="20.25" customHeight="1">
      <c r="A6" s="66" t="s">
        <v>1</v>
      </c>
      <c r="B6" s="66" t="s">
        <v>2</v>
      </c>
      <c r="C6" s="68" t="s">
        <v>40</v>
      </c>
      <c r="D6" s="70" t="s">
        <v>3</v>
      </c>
      <c r="E6" s="70"/>
      <c r="F6" s="71" t="s">
        <v>0</v>
      </c>
      <c r="G6" s="1"/>
      <c r="H6" s="1"/>
      <c r="I6" s="1"/>
    </row>
    <row r="7" spans="1:14" ht="65.25" customHeight="1">
      <c r="A7" s="67"/>
      <c r="B7" s="67"/>
      <c r="C7" s="69"/>
      <c r="D7" s="50" t="s">
        <v>4</v>
      </c>
      <c r="E7" s="50" t="s">
        <v>5</v>
      </c>
      <c r="F7" s="72"/>
      <c r="G7" s="1"/>
      <c r="H7" s="7"/>
      <c r="I7" s="7"/>
    </row>
    <row r="8" spans="1:14">
      <c r="A8" s="13"/>
      <c r="B8" s="13" t="s">
        <v>46</v>
      </c>
      <c r="C8" s="13">
        <v>2</v>
      </c>
      <c r="D8" s="13">
        <v>3</v>
      </c>
      <c r="E8" s="13">
        <v>4</v>
      </c>
      <c r="F8" s="6">
        <v>7</v>
      </c>
      <c r="G8" s="1"/>
      <c r="H8" s="7"/>
      <c r="I8" s="7"/>
    </row>
    <row r="9" spans="1:14" ht="20.25">
      <c r="A9" s="20" t="s">
        <v>6</v>
      </c>
      <c r="B9" s="21" t="s">
        <v>7</v>
      </c>
      <c r="C9" s="29">
        <f t="shared" ref="C9:C13" si="0">D9+E9</f>
        <v>283670</v>
      </c>
      <c r="D9" s="26">
        <f>D11+D14</f>
        <v>244315</v>
      </c>
      <c r="E9" s="26">
        <f>E11+E14</f>
        <v>39355</v>
      </c>
      <c r="F9" s="4" t="e">
        <f>D9/#REF!*100</f>
        <v>#REF!</v>
      </c>
      <c r="G9" s="1"/>
      <c r="H9" s="7"/>
      <c r="I9" s="7"/>
    </row>
    <row r="10" spans="1:14" ht="20.25">
      <c r="A10" s="16"/>
      <c r="B10" s="16" t="s">
        <v>8</v>
      </c>
      <c r="C10" s="29">
        <f t="shared" si="0"/>
        <v>0</v>
      </c>
      <c r="D10" s="27"/>
      <c r="E10" s="28"/>
      <c r="F10" s="5" t="e">
        <f>D10/#REF!*100</f>
        <v>#REF!</v>
      </c>
      <c r="H10" s="8"/>
      <c r="I10" s="8"/>
    </row>
    <row r="11" spans="1:14" ht="20.25">
      <c r="A11" s="14" t="s">
        <v>9</v>
      </c>
      <c r="B11" s="15" t="s">
        <v>10</v>
      </c>
      <c r="C11" s="29">
        <f t="shared" si="0"/>
        <v>39211</v>
      </c>
      <c r="D11" s="29">
        <f>D12+D13</f>
        <v>23803</v>
      </c>
      <c r="E11" s="29">
        <f>E12+E13</f>
        <v>15408</v>
      </c>
      <c r="F11" s="5"/>
    </row>
    <row r="12" spans="1:14" ht="20.25" customHeight="1">
      <c r="A12" s="14" t="s">
        <v>11</v>
      </c>
      <c r="B12" s="18" t="s">
        <v>19</v>
      </c>
      <c r="C12" s="27">
        <f t="shared" si="0"/>
        <v>38881</v>
      </c>
      <c r="D12" s="27">
        <v>23610</v>
      </c>
      <c r="E12" s="28">
        <v>15271</v>
      </c>
      <c r="F12" s="5" t="e">
        <f>D12/#REF!*100</f>
        <v>#REF!</v>
      </c>
    </row>
    <row r="13" spans="1:14" ht="20.25">
      <c r="A13" s="14" t="s">
        <v>12</v>
      </c>
      <c r="B13" s="18" t="s">
        <v>41</v>
      </c>
      <c r="C13" s="27">
        <f t="shared" si="0"/>
        <v>330</v>
      </c>
      <c r="D13" s="27">
        <v>193</v>
      </c>
      <c r="E13" s="28">
        <v>137</v>
      </c>
      <c r="F13" s="5" t="e">
        <f>D13/#REF!*100</f>
        <v>#REF!</v>
      </c>
    </row>
    <row r="14" spans="1:14" ht="31.5">
      <c r="A14" s="14" t="s">
        <v>13</v>
      </c>
      <c r="B14" s="15" t="s">
        <v>14</v>
      </c>
      <c r="C14" s="30">
        <v>220512</v>
      </c>
      <c r="D14" s="30">
        <v>220512</v>
      </c>
      <c r="E14" s="31">
        <v>23947</v>
      </c>
      <c r="F14" s="5"/>
    </row>
    <row r="15" spans="1:14" ht="20.25" customHeight="1">
      <c r="A15" s="14"/>
      <c r="B15" s="16" t="s">
        <v>15</v>
      </c>
      <c r="C15" s="27"/>
      <c r="D15" s="27"/>
      <c r="E15" s="28"/>
      <c r="F15" s="5"/>
    </row>
    <row r="16" spans="1:14" ht="31.5">
      <c r="A16" s="14" t="s">
        <v>16</v>
      </c>
      <c r="B16" s="18" t="s">
        <v>20</v>
      </c>
      <c r="C16" s="27">
        <v>63988</v>
      </c>
      <c r="D16" s="27">
        <v>63988</v>
      </c>
      <c r="E16" s="28">
        <v>23466</v>
      </c>
      <c r="F16" s="5"/>
    </row>
    <row r="17" spans="1:6" ht="46.5">
      <c r="A17" s="14" t="s">
        <v>17</v>
      </c>
      <c r="B17" s="22" t="s">
        <v>49</v>
      </c>
      <c r="C17" s="32">
        <f>D17+E17</f>
        <v>0</v>
      </c>
      <c r="D17" s="32"/>
      <c r="E17" s="28"/>
      <c r="F17" s="5"/>
    </row>
    <row r="18" spans="1:6" ht="31.5">
      <c r="A18" s="14" t="s">
        <v>48</v>
      </c>
      <c r="B18" s="15" t="s">
        <v>18</v>
      </c>
      <c r="C18" s="24"/>
      <c r="D18" s="24"/>
      <c r="E18" s="17"/>
      <c r="F18" s="5" t="e">
        <f>D18/#REF!*100</f>
        <v>#REF!</v>
      </c>
    </row>
    <row r="19" spans="1:6" ht="20.25">
      <c r="A19" s="33" t="s">
        <v>21</v>
      </c>
      <c r="B19" s="34" t="s">
        <v>22</v>
      </c>
      <c r="C19" s="35">
        <f>C21+C22+C23+C24+C25+C27</f>
        <v>229002</v>
      </c>
      <c r="D19" s="35">
        <f t="shared" ref="D19:E19" si="1">D21+D22+D23+D24+D25+D27</f>
        <v>223022</v>
      </c>
      <c r="E19" s="35">
        <f t="shared" si="1"/>
        <v>37295</v>
      </c>
      <c r="F19" s="5"/>
    </row>
    <row r="20" spans="1:6" ht="20.25">
      <c r="A20" s="36"/>
      <c r="B20" s="37" t="s">
        <v>23</v>
      </c>
      <c r="C20" s="35"/>
      <c r="D20" s="38"/>
      <c r="E20" s="39"/>
      <c r="F20" s="5" t="e">
        <f>D20/#REF!*100</f>
        <v>#REF!</v>
      </c>
    </row>
    <row r="21" spans="1:6" ht="20.25">
      <c r="A21" s="36" t="s">
        <v>24</v>
      </c>
      <c r="B21" s="40" t="s">
        <v>25</v>
      </c>
      <c r="C21" s="41">
        <f t="shared" ref="C21:C31" si="2">D21+E21</f>
        <v>23237</v>
      </c>
      <c r="D21" s="41">
        <v>12323</v>
      </c>
      <c r="E21" s="42">
        <v>10914</v>
      </c>
      <c r="F21" s="5" t="e">
        <f>D21/#REF!*100</f>
        <v>#REF!</v>
      </c>
    </row>
    <row r="22" spans="1:6" ht="20.25">
      <c r="A22" s="36" t="s">
        <v>43</v>
      </c>
      <c r="B22" s="40" t="s">
        <v>42</v>
      </c>
      <c r="C22" s="41">
        <v>311</v>
      </c>
      <c r="D22" s="41">
        <v>364</v>
      </c>
      <c r="E22" s="42">
        <v>311</v>
      </c>
      <c r="F22" s="5"/>
    </row>
    <row r="23" spans="1:6" ht="31.5">
      <c r="A23" s="36" t="s">
        <v>27</v>
      </c>
      <c r="B23" s="40" t="s">
        <v>26</v>
      </c>
      <c r="C23" s="41">
        <v>6437</v>
      </c>
      <c r="D23" s="41">
        <v>322</v>
      </c>
      <c r="E23" s="42">
        <v>6165</v>
      </c>
      <c r="F23" s="4" t="e">
        <f>D23/#REF!*100</f>
        <v>#REF!</v>
      </c>
    </row>
    <row r="24" spans="1:6" ht="20.25">
      <c r="A24" s="36" t="s">
        <v>28</v>
      </c>
      <c r="B24" s="40" t="s">
        <v>45</v>
      </c>
      <c r="C24" s="41">
        <v>5348</v>
      </c>
      <c r="D24" s="41">
        <v>3935</v>
      </c>
      <c r="E24" s="42">
        <v>4264</v>
      </c>
      <c r="F24" s="4"/>
    </row>
    <row r="25" spans="1:6" ht="20.25">
      <c r="A25" s="36" t="s">
        <v>30</v>
      </c>
      <c r="B25" s="40" t="s">
        <v>29</v>
      </c>
      <c r="C25" s="41">
        <v>35692</v>
      </c>
      <c r="D25" s="41">
        <v>33241</v>
      </c>
      <c r="E25" s="42">
        <v>3457</v>
      </c>
      <c r="F25" s="4"/>
    </row>
    <row r="26" spans="1:6" ht="20.25">
      <c r="A26" s="36" t="s">
        <v>50</v>
      </c>
      <c r="B26" s="40" t="s">
        <v>57</v>
      </c>
      <c r="C26" s="41">
        <f t="shared" si="2"/>
        <v>0</v>
      </c>
      <c r="D26" s="41"/>
      <c r="E26" s="42"/>
      <c r="F26" s="4"/>
    </row>
    <row r="27" spans="1:6" ht="20.25">
      <c r="A27" s="36" t="s">
        <v>51</v>
      </c>
      <c r="B27" s="43" t="s">
        <v>39</v>
      </c>
      <c r="C27" s="41">
        <f>C28+C29+C30+C31+C32</f>
        <v>157977</v>
      </c>
      <c r="D27" s="41">
        <f t="shared" ref="D27:E27" si="3">D28+D29+D30+D31+D32</f>
        <v>172837</v>
      </c>
      <c r="E27" s="41">
        <f t="shared" si="3"/>
        <v>12184</v>
      </c>
      <c r="F27" s="4" t="e">
        <f>D27/#REF!*100</f>
        <v>#REF!</v>
      </c>
    </row>
    <row r="28" spans="1:6" ht="20.25">
      <c r="A28" s="36" t="s">
        <v>52</v>
      </c>
      <c r="B28" s="44" t="s">
        <v>31</v>
      </c>
      <c r="C28" s="45">
        <f t="shared" si="2"/>
        <v>108496</v>
      </c>
      <c r="D28" s="38">
        <v>108492</v>
      </c>
      <c r="E28" s="46">
        <v>4</v>
      </c>
      <c r="F28" s="5"/>
    </row>
    <row r="29" spans="1:6" ht="31.5">
      <c r="A29" s="36" t="s">
        <v>53</v>
      </c>
      <c r="B29" s="44" t="s">
        <v>32</v>
      </c>
      <c r="C29" s="45">
        <v>15489</v>
      </c>
      <c r="D29" s="38">
        <v>6917</v>
      </c>
      <c r="E29" s="46">
        <v>12082</v>
      </c>
      <c r="F29" s="5"/>
    </row>
    <row r="30" spans="1:6" ht="20.25">
      <c r="A30" s="36" t="s">
        <v>54</v>
      </c>
      <c r="B30" s="44" t="s">
        <v>33</v>
      </c>
      <c r="C30" s="45">
        <v>33680</v>
      </c>
      <c r="D30" s="38">
        <v>33650</v>
      </c>
      <c r="E30" s="46">
        <v>98</v>
      </c>
      <c r="F30" s="5"/>
    </row>
    <row r="31" spans="1:6" ht="20.25">
      <c r="A31" s="36" t="s">
        <v>55</v>
      </c>
      <c r="B31" s="44" t="s">
        <v>47</v>
      </c>
      <c r="C31" s="45">
        <f t="shared" si="2"/>
        <v>312</v>
      </c>
      <c r="D31" s="38">
        <v>312</v>
      </c>
      <c r="E31" s="46"/>
      <c r="F31" s="5"/>
    </row>
    <row r="32" spans="1:6" ht="20.25">
      <c r="A32" s="36" t="s">
        <v>56</v>
      </c>
      <c r="B32" s="43" t="s">
        <v>44</v>
      </c>
      <c r="C32" s="41"/>
      <c r="D32" s="47">
        <v>23466</v>
      </c>
      <c r="E32" s="48"/>
      <c r="F32" s="5"/>
    </row>
    <row r="33" spans="1:6" ht="20.25">
      <c r="A33" s="14" t="s">
        <v>34</v>
      </c>
      <c r="B33" s="15" t="s">
        <v>35</v>
      </c>
      <c r="C33" s="25">
        <f>C9-C19</f>
        <v>54668</v>
      </c>
      <c r="D33" s="25">
        <f t="shared" ref="D33:E33" si="4">D9-D19</f>
        <v>21293</v>
      </c>
      <c r="E33" s="25">
        <f t="shared" si="4"/>
        <v>2060</v>
      </c>
      <c r="F33" s="4" t="e">
        <f>D33/#REF!*100</f>
        <v>#REF!</v>
      </c>
    </row>
    <row r="34" spans="1:6" ht="20.25">
      <c r="A34" s="8"/>
      <c r="B34" s="10"/>
      <c r="C34" s="11"/>
      <c r="D34" s="11"/>
      <c r="E34" s="12"/>
    </row>
    <row r="35" spans="1:6">
      <c r="A35" s="73"/>
      <c r="B35" s="73"/>
      <c r="C35" s="73"/>
      <c r="D35" s="73"/>
      <c r="E35" s="73"/>
    </row>
    <row r="36" spans="1:6">
      <c r="A36" s="74"/>
      <c r="B36" s="74"/>
      <c r="C36" s="74"/>
      <c r="D36" s="74"/>
      <c r="E36" s="74"/>
    </row>
    <row r="37" spans="1:6" ht="110.25" customHeight="1">
      <c r="A37" s="75" t="s">
        <v>72</v>
      </c>
      <c r="B37" s="75"/>
      <c r="C37" s="75"/>
      <c r="D37" s="75"/>
      <c r="E37" s="75"/>
    </row>
    <row r="38" spans="1:6">
      <c r="A38" s="76"/>
      <c r="B38" s="76"/>
      <c r="C38" s="76"/>
      <c r="D38" s="76"/>
      <c r="E38" s="77"/>
    </row>
    <row r="39" spans="1:6">
      <c r="C39" s="2"/>
    </row>
    <row r="40" spans="1:6">
      <c r="B40" s="2"/>
      <c r="C40" s="2"/>
    </row>
    <row r="42" spans="1:6" ht="18.75">
      <c r="B42" s="51" t="s">
        <v>58</v>
      </c>
      <c r="C42" s="51"/>
      <c r="D42" s="51"/>
    </row>
  </sheetData>
  <mergeCells count="14">
    <mergeCell ref="A35:E35"/>
    <mergeCell ref="A36:E36"/>
    <mergeCell ref="A37:E37"/>
    <mergeCell ref="A38:E38"/>
    <mergeCell ref="A1:F1"/>
    <mergeCell ref="A2:E2"/>
    <mergeCell ref="A3:E3"/>
    <mergeCell ref="A4:F4"/>
    <mergeCell ref="G4:N4"/>
    <mergeCell ref="A6:A7"/>
    <mergeCell ref="B6:B7"/>
    <mergeCell ref="C6:C7"/>
    <mergeCell ref="D6:E6"/>
    <mergeCell ref="F6:F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N42"/>
  <sheetViews>
    <sheetView topLeftCell="A25" workbookViewId="0">
      <selection activeCell="A37" sqref="A37:E37"/>
    </sheetView>
  </sheetViews>
  <sheetFormatPr defaultRowHeight="15"/>
  <cols>
    <col min="1" max="1" width="9.109375" customWidth="1"/>
    <col min="2" max="2" width="48.21875" customWidth="1"/>
    <col min="3" max="3" width="16.21875" customWidth="1"/>
    <col min="4" max="4" width="15.33203125" customWidth="1"/>
    <col min="5" max="5" width="17.88671875" customWidth="1"/>
    <col min="6" max="6" width="1.5546875" hidden="1" customWidth="1"/>
  </cols>
  <sheetData>
    <row r="1" spans="1:14" ht="16.5" customHeight="1">
      <c r="A1" s="65"/>
      <c r="B1" s="65"/>
      <c r="C1" s="65"/>
      <c r="D1" s="65"/>
      <c r="E1" s="65"/>
      <c r="F1" s="65"/>
    </row>
    <row r="2" spans="1:14" ht="16.5" customHeight="1">
      <c r="A2" s="65" t="s">
        <v>36</v>
      </c>
      <c r="B2" s="65"/>
      <c r="C2" s="65"/>
      <c r="D2" s="65"/>
      <c r="E2" s="65"/>
      <c r="F2" s="49"/>
    </row>
    <row r="3" spans="1:14" ht="16.5" customHeight="1">
      <c r="A3" s="65" t="s">
        <v>37</v>
      </c>
      <c r="B3" s="65"/>
      <c r="C3" s="65"/>
      <c r="D3" s="65"/>
      <c r="E3" s="65"/>
      <c r="F3" s="49"/>
    </row>
    <row r="4" spans="1:14" ht="15.75">
      <c r="A4" s="78" t="s">
        <v>73</v>
      </c>
      <c r="B4" s="78"/>
      <c r="C4" s="78"/>
      <c r="D4" s="78"/>
      <c r="E4" s="78"/>
      <c r="F4" s="78"/>
      <c r="G4" s="65"/>
      <c r="H4" s="65"/>
      <c r="I4" s="65"/>
      <c r="J4" s="65"/>
      <c r="K4" s="65"/>
      <c r="L4" s="65"/>
      <c r="M4" s="65"/>
      <c r="N4" s="65"/>
    </row>
    <row r="5" spans="1:14">
      <c r="A5" s="3"/>
      <c r="B5" s="3"/>
      <c r="C5" s="3"/>
      <c r="D5" s="3"/>
      <c r="E5" s="19" t="s">
        <v>38</v>
      </c>
      <c r="F5" s="3"/>
    </row>
    <row r="6" spans="1:14" ht="20.25" customHeight="1">
      <c r="A6" s="66" t="s">
        <v>1</v>
      </c>
      <c r="B6" s="66" t="s">
        <v>2</v>
      </c>
      <c r="C6" s="68" t="s">
        <v>40</v>
      </c>
      <c r="D6" s="70" t="s">
        <v>3</v>
      </c>
      <c r="E6" s="70"/>
      <c r="F6" s="71" t="s">
        <v>0</v>
      </c>
      <c r="G6" s="1"/>
      <c r="H6" s="1"/>
      <c r="I6" s="1"/>
    </row>
    <row r="7" spans="1:14" ht="65.25" customHeight="1">
      <c r="A7" s="67"/>
      <c r="B7" s="67"/>
      <c r="C7" s="69"/>
      <c r="D7" s="50" t="s">
        <v>4</v>
      </c>
      <c r="E7" s="50" t="s">
        <v>5</v>
      </c>
      <c r="F7" s="72"/>
      <c r="G7" s="1"/>
      <c r="H7" s="7"/>
      <c r="I7" s="7"/>
    </row>
    <row r="8" spans="1:14">
      <c r="A8" s="13"/>
      <c r="B8" s="13" t="s">
        <v>46</v>
      </c>
      <c r="C8" s="13">
        <v>2</v>
      </c>
      <c r="D8" s="13">
        <v>3</v>
      </c>
      <c r="E8" s="13">
        <v>4</v>
      </c>
      <c r="F8" s="6">
        <v>7</v>
      </c>
      <c r="G8" s="1"/>
      <c r="H8" s="7"/>
      <c r="I8" s="7"/>
    </row>
    <row r="9" spans="1:14" ht="20.25">
      <c r="A9" s="20" t="s">
        <v>6</v>
      </c>
      <c r="B9" s="21" t="s">
        <v>7</v>
      </c>
      <c r="C9" s="29">
        <f t="shared" ref="C9:C13" si="0">D9+E9</f>
        <v>324879</v>
      </c>
      <c r="D9" s="26">
        <f>D11+D14</f>
        <v>279492</v>
      </c>
      <c r="E9" s="26">
        <f>E11+E14</f>
        <v>45387</v>
      </c>
      <c r="F9" s="4" t="e">
        <f>D9/#REF!*100</f>
        <v>#REF!</v>
      </c>
      <c r="G9" s="1"/>
      <c r="H9" s="7"/>
      <c r="I9" s="7"/>
    </row>
    <row r="10" spans="1:14" ht="20.25">
      <c r="A10" s="16"/>
      <c r="B10" s="16" t="s">
        <v>8</v>
      </c>
      <c r="C10" s="29">
        <f t="shared" si="0"/>
        <v>0</v>
      </c>
      <c r="D10" s="27"/>
      <c r="E10" s="28"/>
      <c r="F10" s="5" t="e">
        <f>D10/#REF!*100</f>
        <v>#REF!</v>
      </c>
      <c r="H10" s="8"/>
      <c r="I10" s="8"/>
    </row>
    <row r="11" spans="1:14">
      <c r="A11" s="14" t="s">
        <v>9</v>
      </c>
      <c r="B11" s="15" t="s">
        <v>10</v>
      </c>
      <c r="C11" s="29">
        <f t="shared" si="0"/>
        <v>44418</v>
      </c>
      <c r="D11" s="29">
        <f>D12+D13</f>
        <v>26856</v>
      </c>
      <c r="E11" s="29">
        <f t="shared" ref="E11:F11" si="1">E12+E13</f>
        <v>17562</v>
      </c>
      <c r="F11" s="29" t="e">
        <f t="shared" si="1"/>
        <v>#REF!</v>
      </c>
    </row>
    <row r="12" spans="1:14" ht="20.25" customHeight="1">
      <c r="A12" s="14" t="s">
        <v>11</v>
      </c>
      <c r="B12" s="18" t="s">
        <v>19</v>
      </c>
      <c r="C12" s="27">
        <f t="shared" si="0"/>
        <v>44039</v>
      </c>
      <c r="D12" s="27">
        <v>26662</v>
      </c>
      <c r="E12" s="28">
        <v>17377</v>
      </c>
      <c r="F12" s="5" t="e">
        <f>D12/#REF!*100</f>
        <v>#REF!</v>
      </c>
    </row>
    <row r="13" spans="1:14" ht="20.25">
      <c r="A13" s="14" t="s">
        <v>12</v>
      </c>
      <c r="B13" s="18" t="s">
        <v>41</v>
      </c>
      <c r="C13" s="27">
        <f t="shared" si="0"/>
        <v>379</v>
      </c>
      <c r="D13" s="27">
        <v>194</v>
      </c>
      <c r="E13" s="28">
        <v>185</v>
      </c>
      <c r="F13" s="5" t="e">
        <f>D13/#REF!*100</f>
        <v>#REF!</v>
      </c>
    </row>
    <row r="14" spans="1:14" ht="31.5">
      <c r="A14" s="14" t="s">
        <v>13</v>
      </c>
      <c r="B14" s="15" t="s">
        <v>14</v>
      </c>
      <c r="C14" s="30">
        <v>252636</v>
      </c>
      <c r="D14" s="30">
        <v>252636</v>
      </c>
      <c r="E14" s="31">
        <v>27825</v>
      </c>
      <c r="F14" s="5"/>
    </row>
    <row r="15" spans="1:14" ht="20.25" customHeight="1">
      <c r="A15" s="14"/>
      <c r="B15" s="16" t="s">
        <v>15</v>
      </c>
      <c r="C15" s="27"/>
      <c r="D15" s="27"/>
      <c r="E15" s="28"/>
      <c r="F15" s="5"/>
    </row>
    <row r="16" spans="1:14" ht="31.5">
      <c r="A16" s="14" t="s">
        <v>16</v>
      </c>
      <c r="B16" s="18" t="s">
        <v>20</v>
      </c>
      <c r="C16" s="27">
        <f>D16</f>
        <v>73543</v>
      </c>
      <c r="D16" s="27">
        <v>73543</v>
      </c>
      <c r="E16" s="28">
        <v>27005</v>
      </c>
      <c r="F16" s="5"/>
    </row>
    <row r="17" spans="1:6" ht="46.5">
      <c r="A17" s="14" t="s">
        <v>17</v>
      </c>
      <c r="B17" s="22" t="s">
        <v>49</v>
      </c>
      <c r="C17" s="32">
        <f>D17+E17</f>
        <v>0</v>
      </c>
      <c r="D17" s="32"/>
      <c r="E17" s="28"/>
      <c r="F17" s="5"/>
    </row>
    <row r="18" spans="1:6" ht="31.5">
      <c r="A18" s="14" t="s">
        <v>48</v>
      </c>
      <c r="B18" s="15" t="s">
        <v>18</v>
      </c>
      <c r="C18" s="24"/>
      <c r="D18" s="24"/>
      <c r="E18" s="17"/>
      <c r="F18" s="5" t="e">
        <f>D18/#REF!*100</f>
        <v>#REF!</v>
      </c>
    </row>
    <row r="19" spans="1:6" ht="20.25">
      <c r="A19" s="33" t="s">
        <v>21</v>
      </c>
      <c r="B19" s="34" t="s">
        <v>22</v>
      </c>
      <c r="C19" s="35">
        <f>C21+C22+C23+C24+C26+C25+C27+C32</f>
        <v>257480</v>
      </c>
      <c r="D19" s="35">
        <f t="shared" ref="D19:E19" si="2">D21+D22+D23+D24+D26+D25+D27+D32</f>
        <v>249892</v>
      </c>
      <c r="E19" s="35">
        <f t="shared" si="2"/>
        <v>44459</v>
      </c>
      <c r="F19" s="5"/>
    </row>
    <row r="20" spans="1:6" ht="20.25">
      <c r="A20" s="36"/>
      <c r="B20" s="37" t="s">
        <v>23</v>
      </c>
      <c r="C20" s="35"/>
      <c r="D20" s="38"/>
      <c r="E20" s="39"/>
      <c r="F20" s="5" t="e">
        <f>D20/#REF!*100</f>
        <v>#REF!</v>
      </c>
    </row>
    <row r="21" spans="1:6" ht="20.25">
      <c r="A21" s="36" t="s">
        <v>24</v>
      </c>
      <c r="B21" s="40" t="s">
        <v>25</v>
      </c>
      <c r="C21" s="41">
        <f t="shared" ref="C21:C31" si="3">D21+E21</f>
        <v>26682</v>
      </c>
      <c r="D21" s="41">
        <v>13696</v>
      </c>
      <c r="E21" s="42">
        <v>12986</v>
      </c>
      <c r="F21" s="5" t="e">
        <f>D21/#REF!*100</f>
        <v>#REF!</v>
      </c>
    </row>
    <row r="22" spans="1:6" ht="20.25">
      <c r="A22" s="36" t="s">
        <v>43</v>
      </c>
      <c r="B22" s="40" t="s">
        <v>42</v>
      </c>
      <c r="C22" s="41">
        <v>374</v>
      </c>
      <c r="D22" s="41">
        <v>545</v>
      </c>
      <c r="E22" s="42">
        <v>374</v>
      </c>
      <c r="F22" s="5"/>
    </row>
    <row r="23" spans="1:6" ht="31.5">
      <c r="A23" s="36" t="s">
        <v>27</v>
      </c>
      <c r="B23" s="40" t="s">
        <v>26</v>
      </c>
      <c r="C23" s="41">
        <v>7720</v>
      </c>
      <c r="D23" s="41">
        <v>403</v>
      </c>
      <c r="E23" s="42">
        <v>7367</v>
      </c>
      <c r="F23" s="4" t="e">
        <f>D23/#REF!*100</f>
        <v>#REF!</v>
      </c>
    </row>
    <row r="24" spans="1:6" ht="20.25">
      <c r="A24" s="36" t="s">
        <v>28</v>
      </c>
      <c r="B24" s="40" t="s">
        <v>45</v>
      </c>
      <c r="C24" s="41">
        <v>11399</v>
      </c>
      <c r="D24" s="41">
        <v>10015</v>
      </c>
      <c r="E24" s="42">
        <v>5031</v>
      </c>
      <c r="F24" s="4"/>
    </row>
    <row r="25" spans="1:6" ht="20.25">
      <c r="A25" s="36" t="s">
        <v>30</v>
      </c>
      <c r="B25" s="40" t="s">
        <v>29</v>
      </c>
      <c r="C25" s="41">
        <v>38133</v>
      </c>
      <c r="D25" s="41">
        <v>35305</v>
      </c>
      <c r="E25" s="42">
        <v>4343</v>
      </c>
      <c r="F25" s="4"/>
    </row>
    <row r="26" spans="1:6" ht="20.25">
      <c r="A26" s="36" t="s">
        <v>50</v>
      </c>
      <c r="B26" s="40" t="s">
        <v>57</v>
      </c>
      <c r="C26" s="41">
        <f t="shared" si="3"/>
        <v>0</v>
      </c>
      <c r="D26" s="41"/>
      <c r="E26" s="42"/>
      <c r="F26" s="4"/>
    </row>
    <row r="27" spans="1:6" ht="20.25">
      <c r="A27" s="36" t="s">
        <v>51</v>
      </c>
      <c r="B27" s="43" t="s">
        <v>39</v>
      </c>
      <c r="C27" s="41">
        <f>C28+C29+C30+C31</f>
        <v>173172</v>
      </c>
      <c r="D27" s="41">
        <f>D28+D29+D30+D31</f>
        <v>162923</v>
      </c>
      <c r="E27" s="41">
        <f>E28+E29+E30+E31</f>
        <v>14358</v>
      </c>
      <c r="F27" s="4" t="e">
        <f>D27/#REF!*100</f>
        <v>#REF!</v>
      </c>
    </row>
    <row r="28" spans="1:6" ht="20.25">
      <c r="A28" s="36" t="s">
        <v>52</v>
      </c>
      <c r="B28" s="44" t="s">
        <v>31</v>
      </c>
      <c r="C28" s="45">
        <f t="shared" si="3"/>
        <v>116905</v>
      </c>
      <c r="D28" s="38">
        <v>116900</v>
      </c>
      <c r="E28" s="46">
        <v>5</v>
      </c>
      <c r="F28" s="5"/>
    </row>
    <row r="29" spans="1:6" ht="31.5">
      <c r="A29" s="36" t="s">
        <v>53</v>
      </c>
      <c r="B29" s="44" t="s">
        <v>32</v>
      </c>
      <c r="C29" s="45">
        <v>18156</v>
      </c>
      <c r="D29" s="38">
        <v>7930</v>
      </c>
      <c r="E29" s="46">
        <v>14238</v>
      </c>
      <c r="F29" s="5"/>
    </row>
    <row r="30" spans="1:6" ht="20.25">
      <c r="A30" s="36" t="s">
        <v>54</v>
      </c>
      <c r="B30" s="44" t="s">
        <v>33</v>
      </c>
      <c r="C30" s="45">
        <v>37798</v>
      </c>
      <c r="D30" s="38">
        <v>37780</v>
      </c>
      <c r="E30" s="46">
        <v>115</v>
      </c>
      <c r="F30" s="5"/>
    </row>
    <row r="31" spans="1:6" ht="20.25">
      <c r="A31" s="36" t="s">
        <v>55</v>
      </c>
      <c r="B31" s="44" t="s">
        <v>47</v>
      </c>
      <c r="C31" s="45">
        <f t="shared" si="3"/>
        <v>313</v>
      </c>
      <c r="D31" s="38">
        <v>313</v>
      </c>
      <c r="E31" s="46"/>
      <c r="F31" s="5"/>
    </row>
    <row r="32" spans="1:6" ht="20.25">
      <c r="A32" s="36" t="s">
        <v>56</v>
      </c>
      <c r="B32" s="43" t="s">
        <v>44</v>
      </c>
      <c r="C32" s="41"/>
      <c r="D32" s="47">
        <v>27005</v>
      </c>
      <c r="E32" s="48"/>
      <c r="F32" s="5"/>
    </row>
    <row r="33" spans="1:6" ht="20.25">
      <c r="A33" s="14" t="s">
        <v>34</v>
      </c>
      <c r="B33" s="15" t="s">
        <v>35</v>
      </c>
      <c r="C33" s="25">
        <f>C9-C19</f>
        <v>67399</v>
      </c>
      <c r="D33" s="25">
        <f t="shared" ref="D33:E33" si="4">D9-D19</f>
        <v>29600</v>
      </c>
      <c r="E33" s="25">
        <f t="shared" si="4"/>
        <v>928</v>
      </c>
      <c r="F33" s="4" t="e">
        <f>D33/#REF!*100</f>
        <v>#REF!</v>
      </c>
    </row>
    <row r="34" spans="1:6" ht="20.25">
      <c r="A34" s="8"/>
      <c r="B34" s="10"/>
      <c r="C34" s="11"/>
      <c r="D34" s="11"/>
      <c r="E34" s="12"/>
    </row>
    <row r="35" spans="1:6" ht="9.75" customHeight="1">
      <c r="A35" s="73"/>
      <c r="B35" s="73"/>
      <c r="C35" s="73"/>
      <c r="D35" s="73"/>
      <c r="E35" s="73"/>
    </row>
    <row r="36" spans="1:6">
      <c r="A36" s="74"/>
      <c r="B36" s="74"/>
      <c r="C36" s="74"/>
      <c r="D36" s="74"/>
      <c r="E36" s="74"/>
    </row>
    <row r="37" spans="1:6" ht="114.75" customHeight="1">
      <c r="A37" s="75" t="s">
        <v>74</v>
      </c>
      <c r="B37" s="75"/>
      <c r="C37" s="75"/>
      <c r="D37" s="75"/>
      <c r="E37" s="75"/>
    </row>
    <row r="38" spans="1:6">
      <c r="A38" s="76"/>
      <c r="B38" s="76"/>
      <c r="C38" s="76"/>
      <c r="D38" s="76"/>
      <c r="E38" s="77"/>
    </row>
    <row r="39" spans="1:6">
      <c r="C39" s="2"/>
    </row>
    <row r="40" spans="1:6">
      <c r="B40" s="2"/>
      <c r="C40" s="2"/>
    </row>
    <row r="42" spans="1:6" ht="18.75">
      <c r="B42" s="51" t="s">
        <v>58</v>
      </c>
      <c r="C42" s="51"/>
      <c r="D42" s="51"/>
    </row>
  </sheetData>
  <mergeCells count="14">
    <mergeCell ref="A35:E35"/>
    <mergeCell ref="A36:E36"/>
    <mergeCell ref="A37:E37"/>
    <mergeCell ref="A38:E38"/>
    <mergeCell ref="A1:F1"/>
    <mergeCell ref="A2:E2"/>
    <mergeCell ref="A3:E3"/>
    <mergeCell ref="A4:F4"/>
    <mergeCell ref="G4:N4"/>
    <mergeCell ref="A6:A7"/>
    <mergeCell ref="B6:B7"/>
    <mergeCell ref="C6:C7"/>
    <mergeCell ref="D6:E6"/>
    <mergeCell ref="F6:F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38"/>
  <sheetViews>
    <sheetView tabSelected="1" topLeftCell="A2" workbookViewId="0">
      <selection activeCell="A3" sqref="A3:C3"/>
    </sheetView>
  </sheetViews>
  <sheetFormatPr defaultRowHeight="15"/>
  <cols>
    <col min="1" max="1" width="8.21875" customWidth="1"/>
    <col min="2" max="2" width="75.5546875" customWidth="1"/>
    <col min="3" max="3" width="21.5546875" customWidth="1"/>
    <col min="4" max="4" width="1.5546875" hidden="1" customWidth="1"/>
  </cols>
  <sheetData>
    <row r="1" spans="1:12" ht="8.25" hidden="1" customHeight="1">
      <c r="A1" s="65"/>
      <c r="B1" s="65"/>
      <c r="C1" s="65"/>
      <c r="D1" s="65"/>
    </row>
    <row r="2" spans="1:12" ht="16.5" customHeight="1">
      <c r="A2" s="65" t="s">
        <v>36</v>
      </c>
      <c r="B2" s="65"/>
      <c r="C2" s="65"/>
      <c r="D2" s="49"/>
    </row>
    <row r="3" spans="1:12" ht="16.5" customHeight="1">
      <c r="A3" s="65" t="s">
        <v>75</v>
      </c>
      <c r="B3" s="65"/>
      <c r="C3" s="65"/>
      <c r="D3" s="49"/>
    </row>
    <row r="4" spans="1:12" ht="15.75">
      <c r="A4" s="78" t="s">
        <v>81</v>
      </c>
      <c r="B4" s="78"/>
      <c r="C4" s="78"/>
      <c r="D4" s="78"/>
      <c r="E4" s="65"/>
      <c r="F4" s="65"/>
      <c r="G4" s="65"/>
      <c r="H4" s="65"/>
      <c r="I4" s="65"/>
      <c r="J4" s="65"/>
      <c r="K4" s="65"/>
      <c r="L4" s="65"/>
    </row>
    <row r="5" spans="1:12" ht="10.5" customHeight="1">
      <c r="A5" s="3"/>
      <c r="B5" s="3"/>
      <c r="C5" s="63" t="s">
        <v>76</v>
      </c>
      <c r="D5" s="3"/>
    </row>
    <row r="6" spans="1:12" ht="20.25" customHeight="1">
      <c r="A6" s="66" t="s">
        <v>1</v>
      </c>
      <c r="B6" s="66" t="s">
        <v>2</v>
      </c>
      <c r="C6" s="68" t="s">
        <v>78</v>
      </c>
      <c r="D6" s="71" t="s">
        <v>0</v>
      </c>
      <c r="E6" s="1"/>
      <c r="F6" s="1"/>
      <c r="G6" s="1"/>
    </row>
    <row r="7" spans="1:12" ht="11.25" customHeight="1">
      <c r="A7" s="67"/>
      <c r="B7" s="67"/>
      <c r="C7" s="69"/>
      <c r="D7" s="72"/>
      <c r="E7" s="1"/>
      <c r="F7" s="7"/>
      <c r="G7" s="7"/>
    </row>
    <row r="8" spans="1:12" ht="0.75" customHeight="1">
      <c r="A8" s="13"/>
      <c r="B8" s="13" t="s">
        <v>46</v>
      </c>
      <c r="C8" s="13"/>
      <c r="D8" s="6">
        <v>7</v>
      </c>
      <c r="E8" s="1"/>
      <c r="F8" s="7"/>
      <c r="G8" s="7"/>
    </row>
    <row r="9" spans="1:12" ht="20.25">
      <c r="A9" s="20" t="s">
        <v>6</v>
      </c>
      <c r="B9" s="21" t="s">
        <v>7</v>
      </c>
      <c r="C9" s="53">
        <f>C11+C14</f>
        <v>954.59999999999991</v>
      </c>
      <c r="D9" s="4" t="e">
        <f>#REF!/#REF!*100</f>
        <v>#REF!</v>
      </c>
      <c r="E9" s="1"/>
      <c r="F9" s="7"/>
      <c r="G9" s="7"/>
    </row>
    <row r="10" spans="1:12" ht="15" customHeight="1">
      <c r="A10" s="16"/>
      <c r="B10" s="16" t="s">
        <v>8</v>
      </c>
      <c r="C10" s="27"/>
      <c r="D10" s="5" t="e">
        <f>#REF!/#REF!*100</f>
        <v>#REF!</v>
      </c>
      <c r="F10" s="8"/>
      <c r="G10" s="8"/>
    </row>
    <row r="11" spans="1:12" ht="20.25">
      <c r="A11" s="14" t="s">
        <v>9</v>
      </c>
      <c r="B11" s="15" t="s">
        <v>10</v>
      </c>
      <c r="C11" s="53">
        <v>262.3</v>
      </c>
      <c r="D11" s="5"/>
    </row>
    <row r="12" spans="1:12" ht="18.75" customHeight="1">
      <c r="A12" s="14" t="s">
        <v>11</v>
      </c>
      <c r="B12" s="60" t="s">
        <v>19</v>
      </c>
      <c r="C12" s="52">
        <v>262.3</v>
      </c>
      <c r="D12" s="5" t="e">
        <f>#REF!/#REF!*100</f>
        <v>#REF!</v>
      </c>
    </row>
    <row r="13" spans="1:12" ht="19.5" customHeight="1">
      <c r="A13" s="14" t="s">
        <v>12</v>
      </c>
      <c r="B13" s="60" t="s">
        <v>41</v>
      </c>
      <c r="C13" s="52">
        <v>0</v>
      </c>
      <c r="D13" s="5" t="e">
        <f>#REF!/#REF!*100</f>
        <v>#REF!</v>
      </c>
    </row>
    <row r="14" spans="1:12" ht="23.25" customHeight="1">
      <c r="A14" s="14" t="s">
        <v>13</v>
      </c>
      <c r="B14" s="62" t="s">
        <v>14</v>
      </c>
      <c r="C14" s="54">
        <f>C16</f>
        <v>692.3</v>
      </c>
      <c r="D14" s="5" t="e">
        <f>#REF!/#REF!*100</f>
        <v>#REF!</v>
      </c>
    </row>
    <row r="15" spans="1:12" ht="15" customHeight="1">
      <c r="A15" s="14"/>
      <c r="B15" s="16" t="s">
        <v>15</v>
      </c>
      <c r="C15" s="27"/>
      <c r="D15" s="5"/>
    </row>
    <row r="16" spans="1:12" ht="15.75" customHeight="1">
      <c r="A16" s="14" t="s">
        <v>16</v>
      </c>
      <c r="B16" s="60" t="s">
        <v>20</v>
      </c>
      <c r="C16" s="52">
        <v>692.3</v>
      </c>
      <c r="D16" s="5"/>
    </row>
    <row r="17" spans="1:4" ht="30">
      <c r="A17" s="14" t="s">
        <v>17</v>
      </c>
      <c r="B17" s="61" t="s">
        <v>49</v>
      </c>
      <c r="C17" s="32"/>
      <c r="D17" s="5"/>
    </row>
    <row r="18" spans="1:4" ht="20.25">
      <c r="A18" s="14" t="s">
        <v>48</v>
      </c>
      <c r="B18" s="61" t="s">
        <v>18</v>
      </c>
      <c r="C18" s="24"/>
      <c r="D18" s="5" t="e">
        <f>#REF!/#REF!*100</f>
        <v>#REF!</v>
      </c>
    </row>
    <row r="19" spans="1:4" ht="16.5" customHeight="1">
      <c r="A19" s="33" t="s">
        <v>21</v>
      </c>
      <c r="B19" s="34" t="s">
        <v>22</v>
      </c>
      <c r="C19" s="56">
        <f>C21+C22+C23+C24+C25+C26+C28</f>
        <v>923.90000000000009</v>
      </c>
      <c r="D19" s="5"/>
    </row>
    <row r="20" spans="1:4" ht="12.75" customHeight="1">
      <c r="A20" s="36"/>
      <c r="B20" s="59" t="s">
        <v>23</v>
      </c>
      <c r="C20" s="35"/>
      <c r="D20" s="5" t="e">
        <f>#REF!/#REF!*100</f>
        <v>#REF!</v>
      </c>
    </row>
    <row r="21" spans="1:4" ht="18" customHeight="1">
      <c r="A21" s="36" t="s">
        <v>24</v>
      </c>
      <c r="B21" s="58" t="s">
        <v>25</v>
      </c>
      <c r="C21" s="55">
        <v>289.10000000000002</v>
      </c>
      <c r="D21" s="5" t="e">
        <f>#REF!/#REF!*100</f>
        <v>#REF!</v>
      </c>
    </row>
    <row r="22" spans="1:4" ht="17.25" customHeight="1">
      <c r="A22" s="36" t="s">
        <v>43</v>
      </c>
      <c r="B22" s="58" t="s">
        <v>42</v>
      </c>
      <c r="C22" s="55">
        <v>9.4</v>
      </c>
      <c r="D22" s="5"/>
    </row>
    <row r="23" spans="1:4" ht="15.75" customHeight="1">
      <c r="A23" s="36" t="s">
        <v>27</v>
      </c>
      <c r="B23" s="58" t="s">
        <v>26</v>
      </c>
      <c r="C23" s="55">
        <v>216.1</v>
      </c>
      <c r="D23" s="4" t="e">
        <f>#REF!/#REF!*100</f>
        <v>#REF!</v>
      </c>
    </row>
    <row r="24" spans="1:4" ht="15.75" customHeight="1">
      <c r="A24" s="36" t="s">
        <v>28</v>
      </c>
      <c r="B24" s="58" t="s">
        <v>45</v>
      </c>
      <c r="C24" s="55">
        <v>209.9</v>
      </c>
      <c r="D24" s="4"/>
    </row>
    <row r="25" spans="1:4" ht="16.5" customHeight="1">
      <c r="A25" s="36" t="s">
        <v>30</v>
      </c>
      <c r="B25" s="58" t="s">
        <v>29</v>
      </c>
      <c r="C25" s="55">
        <v>42.1</v>
      </c>
      <c r="D25" s="4"/>
    </row>
    <row r="26" spans="1:4" ht="20.25">
      <c r="A26" s="36" t="s">
        <v>51</v>
      </c>
      <c r="B26" s="43" t="s">
        <v>39</v>
      </c>
      <c r="C26" s="55">
        <v>156.6</v>
      </c>
      <c r="D26" s="4" t="e">
        <f>#REF!/#REF!*100</f>
        <v>#REF!</v>
      </c>
    </row>
    <row r="27" spans="1:4" ht="15" customHeight="1">
      <c r="A27" s="36" t="s">
        <v>77</v>
      </c>
      <c r="B27" s="44" t="s">
        <v>32</v>
      </c>
      <c r="C27" s="57">
        <v>156.6</v>
      </c>
      <c r="D27" s="5"/>
    </row>
    <row r="28" spans="1:4" ht="20.25">
      <c r="A28" s="36" t="s">
        <v>56</v>
      </c>
      <c r="B28" s="43" t="s">
        <v>44</v>
      </c>
      <c r="C28" s="57">
        <v>0.7</v>
      </c>
      <c r="D28" s="5"/>
    </row>
    <row r="29" spans="1:4" ht="20.25">
      <c r="A29" s="14" t="s">
        <v>34</v>
      </c>
      <c r="B29" s="15" t="s">
        <v>35</v>
      </c>
      <c r="C29" s="55">
        <f>C9-C19</f>
        <v>30.699999999999818</v>
      </c>
      <c r="D29" s="4" t="e">
        <f>#REF!/#REF!*100</f>
        <v>#REF!</v>
      </c>
    </row>
    <row r="30" spans="1:4" ht="1.5" customHeight="1">
      <c r="A30" s="8"/>
      <c r="B30" s="10"/>
      <c r="C30" s="11"/>
    </row>
    <row r="31" spans="1:4" hidden="1">
      <c r="A31" s="73"/>
      <c r="B31" s="73"/>
      <c r="C31" s="73"/>
    </row>
    <row r="32" spans="1:4" hidden="1">
      <c r="A32" s="74"/>
      <c r="B32" s="74"/>
      <c r="C32" s="74"/>
    </row>
    <row r="33" spans="1:3" ht="85.5" customHeight="1">
      <c r="A33" s="75" t="s">
        <v>82</v>
      </c>
      <c r="B33" s="75"/>
      <c r="C33" s="75"/>
    </row>
    <row r="34" spans="1:3" ht="14.25" customHeight="1">
      <c r="A34" s="76"/>
      <c r="B34" s="76"/>
      <c r="C34" s="76"/>
    </row>
    <row r="35" spans="1:3" hidden="1">
      <c r="C35" s="2"/>
    </row>
    <row r="36" spans="1:3" hidden="1">
      <c r="B36" s="2"/>
      <c r="C36" s="2"/>
    </row>
    <row r="38" spans="1:3">
      <c r="A38" s="79" t="s">
        <v>79</v>
      </c>
      <c r="B38" s="80"/>
      <c r="C38" s="64" t="s">
        <v>80</v>
      </c>
    </row>
  </sheetData>
  <mergeCells count="14">
    <mergeCell ref="A1:D1"/>
    <mergeCell ref="A2:C2"/>
    <mergeCell ref="A3:C3"/>
    <mergeCell ref="A4:D4"/>
    <mergeCell ref="A38:B38"/>
    <mergeCell ref="A31:C31"/>
    <mergeCell ref="A32:C32"/>
    <mergeCell ref="A33:C33"/>
    <mergeCell ref="A34:C34"/>
    <mergeCell ref="E4:L4"/>
    <mergeCell ref="A6:A7"/>
    <mergeCell ref="B6:B7"/>
    <mergeCell ref="C6:C7"/>
    <mergeCell ref="D6:D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01.02.2014</vt:lpstr>
      <vt:lpstr>01.03.14</vt:lpstr>
      <vt:lpstr>01.04.2014</vt:lpstr>
      <vt:lpstr>01.05.2014</vt:lpstr>
      <vt:lpstr>01.06.2014</vt:lpstr>
      <vt:lpstr>01.07.2014</vt:lpstr>
      <vt:lpstr>01.08.2014</vt:lpstr>
      <vt:lpstr>01.09.2014</vt:lpstr>
      <vt:lpstr>01.02.15</vt:lpstr>
      <vt:lpstr>'01.02.2014'!Область_печати</vt:lpstr>
    </vt:vector>
  </TitlesOfParts>
  <Company>Райфинотдел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Гладышево</cp:lastModifiedBy>
  <cp:lastPrinted>2015-03-30T03:32:19Z</cp:lastPrinted>
  <dcterms:created xsi:type="dcterms:W3CDTF">2001-08-02T10:13:45Z</dcterms:created>
  <dcterms:modified xsi:type="dcterms:W3CDTF">2015-06-16T04:00:35Z</dcterms:modified>
</cp:coreProperties>
</file>