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сточ" sheetId="1" r:id="rId1"/>
    <sheet name="ассиг" sheetId="2" r:id="rId2"/>
    <sheet name="ведом" sheetId="3" r:id="rId3"/>
    <sheet name="транс" sheetId="4" r:id="rId4"/>
  </sheets>
  <definedNames/>
  <calcPr fullCalcOnLoad="1"/>
</workbook>
</file>

<file path=xl/sharedStrings.xml><?xml version="1.0" encoding="utf-8"?>
<sst xmlns="http://schemas.openxmlformats.org/spreadsheetml/2006/main" count="507" uniqueCount="185">
  <si>
    <t xml:space="preserve">                                              Приложение 1</t>
  </si>
  <si>
    <t xml:space="preserve">Источники внутреннего финансирования дефицита </t>
  </si>
  <si>
    <t>В тыс. руб.</t>
  </si>
  <si>
    <t>Коды бюджетной классификации РФ</t>
  </si>
  <si>
    <t>Наименование кода источника финансирования</t>
  </si>
  <si>
    <t>Уточненные бюджетные назначения</t>
  </si>
  <si>
    <t>Исполнено</t>
  </si>
  <si>
    <t>01000000000000000</t>
  </si>
  <si>
    <t>Остатки средств бюджетов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</si>
  <si>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</si>
  <si>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</si>
  <si>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</si>
  <si>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</si>
  <si>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</si>
  <si>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поселений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</si>
  <si>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</si>
  <si>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</si>
  <si>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</si>
  <si>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</si>
  <si>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</si>
  <si>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</si>
  <si>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Всего внутренних заимствований</t>
  </si>
  <si>
    <t xml:space="preserve">                                              Приложение 2</t>
  </si>
  <si>
    <t>по разделам и подразделам классификации расходов бюджета</t>
  </si>
  <si>
    <t>Коды бюджетной классифика-ции РФ</t>
  </si>
  <si>
    <t>Наименование разделов и подразделов</t>
  </si>
  <si>
    <t>% исполнения к уточненным назначениям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</si>
  <si>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</si>
  <si>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</si>
  <si>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</si>
  <si>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</si>
  <si>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</si>
  <si>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Российссийской Федерации, высших исполнительных органов государственной власти  субъектов Российссийской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</si>
  <si>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</si>
  <si>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</si>
  <si>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</si>
  <si>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</si>
  <si>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</si>
  <si>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</si>
  <si>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</si>
  <si>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</si>
  <si>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</si>
  <si>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</si>
  <si>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</si>
  <si>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</si>
  <si>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</si>
  <si>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</si>
  <si>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</si>
  <si>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</si>
  <si>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</si>
  <si>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</si>
  <si>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1003</t>
  </si>
  <si>
    <t>Выплаты социального характера</t>
  </si>
  <si>
    <t>ИТОГО:</t>
  </si>
  <si>
    <t xml:space="preserve">                                              Приложение  3</t>
  </si>
  <si>
    <t>Ведомственная структура расходов бюджета  Восходского сельсовета</t>
  </si>
  <si>
    <t>В руб.</t>
  </si>
  <si>
    <t>Документ, учреждение</t>
  </si>
  <si>
    <t>Вед.</t>
  </si>
  <si>
    <t>Разд.</t>
  </si>
  <si>
    <t>Ц.ст.</t>
  </si>
  <si>
    <t>Расх.</t>
  </si>
  <si>
    <t>% исполнения</t>
  </si>
  <si>
    <t>099</t>
  </si>
  <si>
    <t>0000</t>
  </si>
  <si>
    <t>0000000</t>
  </si>
  <si>
    <t>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</si>
  <si>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</si>
  <si>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</si>
  <si>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Глава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</si>
  <si>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</si>
  <si>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</si>
  <si>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НАЦИОНАЛЬНАЯ ОБОРОНА</t>
  </si>
  <si>
    <t xml:space="preserve">    Мобилизационная и вневойсковая подготовка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</si>
  <si>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</si>
  <si>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</si>
  <si>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ЖИЛИЩНО-КОММУНАЛЬНОЕ ХОЗЯЙСТВО</t>
  </si>
  <si>
    <t>ВСЕГО:</t>
  </si>
  <si>
    <t xml:space="preserve">                                              Приложение 4</t>
  </si>
  <si>
    <t>Распределение</t>
  </si>
  <si>
    <t>межбюджетных трансфертов,из районного бюджета  бюджету  Восходского сельсовета</t>
  </si>
  <si>
    <t>№ п/п</t>
  </si>
  <si>
    <t>Муниципальные образования поселений</t>
  </si>
  <si>
    <t>1</t>
  </si>
  <si>
    <t>2</t>
  </si>
  <si>
    <t>Дотации на выравнивание бюджетной обеспеченности из районного бюджета бюджетам поселений</t>
  </si>
  <si>
    <t>Субвенции бюджетам на осуществлениепо первичного  воинского учета на территориях, где отсутствуют военные комиссариаты</t>
  </si>
  <si>
    <t>3</t>
  </si>
  <si>
    <t>Субвенции на исполнение полномочий по государственной регистрации актов гражданского состояния</t>
  </si>
  <si>
    <t>ИТОГО</t>
  </si>
  <si>
    <t xml:space="preserve">  Учреждение: Администрация Восходского сельсовета</t>
  </si>
  <si>
    <t xml:space="preserve"> 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</si>
  <si>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</si>
  <si>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КУЛЬТУРА , КИНЕМАТОГРАФИЯ,СРЕДСТВА МАССОВОЙ ИНФОРМАЦИИ</t>
  </si>
  <si>
    <t>0505</t>
  </si>
  <si>
    <t>Прочие расходы в области жилищно коммунального хозяйства</t>
  </si>
  <si>
    <t>0409</t>
  </si>
  <si>
    <t>0400</t>
  </si>
  <si>
    <t>Дорожное хозяйство (дорожные фонды)</t>
  </si>
  <si>
    <t>НАЦИОНАЛЬНАЯ ЭКОНОМИКА</t>
  </si>
  <si>
    <t>5</t>
  </si>
  <si>
    <t>8</t>
  </si>
  <si>
    <t>0107</t>
  </si>
  <si>
    <t>0111</t>
  </si>
  <si>
    <t>Обеспечение проведения выборов и референдумов</t>
  </si>
  <si>
    <t>Резервные фонды</t>
  </si>
  <si>
    <t>Утверждено межбюджетных трансфертов на 2014 год</t>
  </si>
  <si>
    <t>Исполнено за 2014 год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</si>
  <si>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</si>
  <si>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поддержку мер по обеспечению сбалансированности бюджетов</t>
  </si>
  <si>
    <t>0118001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</si>
  <si>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</si>
  <si>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</si>
  <si>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Утверждено по бюджету на  2014 год</t>
  </si>
  <si>
    <t>Исполнено за  2014 год</t>
  </si>
  <si>
    <t>010000</t>
  </si>
  <si>
    <t>Руководство и управление в сфере установленных функций органов местного самоуправления</t>
  </si>
  <si>
    <t>0130000</t>
  </si>
  <si>
    <t>Выполнение функций исполнительными органами местного самоуправления</t>
  </si>
  <si>
    <t>0138004</t>
  </si>
  <si>
    <t>Обеспечение деятельности аппарата органов местного самоуправления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</si>
  <si>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</si>
  <si>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</si>
  <si>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</si>
  <si>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</si>
  <si>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Руководство и управление в сфере установленных функций органов местного самоуправления </t>
  </si>
  <si>
    <t xml:space="preserve">    Проведение выборов главы муниципального образования</t>
  </si>
  <si>
    <t>0150000</t>
  </si>
  <si>
    <t>0100000</t>
  </si>
  <si>
    <t>0158004</t>
  </si>
  <si>
    <t xml:space="preserve"> Резервные фонды</t>
  </si>
  <si>
    <t>Резервный фонд Администрации Восходского сельсовета</t>
  </si>
  <si>
    <t>1300000</t>
  </si>
  <si>
    <t>Осуществление переданных органам местного самоуправления полномочий Российской Федерации по государственной регистрации актов гражданского состояния.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</si>
  <si>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</si>
  <si>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0135903</t>
  </si>
  <si>
    <t>15 0 5118</t>
  </si>
  <si>
    <t>0300000</t>
  </si>
  <si>
    <t>Выполнение функций в сфере национальной безопасности и правоохранительной деятельности</t>
  </si>
  <si>
    <t>0310000</t>
  </si>
  <si>
    <t>Функционирование органов в сфере национальной безопасности, правоохранительной деятельности и обороны</t>
  </si>
  <si>
    <t>0318009</t>
  </si>
  <si>
    <t>Обеспечение деятельности казенных учреждений</t>
  </si>
  <si>
    <t>0500000</t>
  </si>
  <si>
    <t>Выполнение функций в области жилищно-коммунального хозяйства</t>
  </si>
  <si>
    <t>0520000</t>
  </si>
  <si>
    <t>Общественные работы</t>
  </si>
  <si>
    <t>0528004</t>
  </si>
  <si>
    <t>0530000</t>
  </si>
  <si>
    <t>Уличное освещение</t>
  </si>
  <si>
    <t>0538004</t>
  </si>
  <si>
    <t>0540000</t>
  </si>
  <si>
    <t>0548004</t>
  </si>
  <si>
    <t>0570000</t>
  </si>
  <si>
    <t>0578004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</si>
  <si>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</si>
  <si>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</si>
  <si>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Хозяйственные группы</t>
  </si>
  <si>
    <t>0510000</t>
  </si>
  <si>
    <t>0518009</t>
  </si>
  <si>
    <t>Выполнение функций в области культуры, кинематографии</t>
  </si>
  <si>
    <t>Культурно-досуговые объединения</t>
  </si>
  <si>
    <t>0818009</t>
  </si>
  <si>
    <t>0810000</t>
  </si>
  <si>
    <t>0800000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</si>
  <si>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</si>
  <si>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</si>
  <si>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1001951</t>
  </si>
  <si>
    <t>Социальное обеспечение и иные выплаты населению</t>
  </si>
  <si>
    <t>300</t>
  </si>
  <si>
    <t xml:space="preserve">Муниципальный дорожный фонд </t>
  </si>
  <si>
    <t>04 1 8006</t>
  </si>
  <si>
    <t xml:space="preserve"> бюджета Восходского сельсовета за 3 квартал 2014 год</t>
  </si>
  <si>
    <t>Распределение бюджетных ассигнований  бюджета Восходского сельсовета за 3 квартал  2014 год</t>
  </si>
  <si>
    <t>за 3 квартал 2014г</t>
  </si>
  <si>
    <t>0168004</t>
  </si>
  <si>
    <t xml:space="preserve"> Другие общегосударственные вопросы</t>
  </si>
  <si>
    <t>0158055</t>
  </si>
  <si>
    <t>к  постановлению Администрации Восходского сельсовета</t>
  </si>
  <si>
    <t>от 29 октября 2014 года № 47</t>
  </si>
  <si>
    <t xml:space="preserve">"Об отчете по исполнению бюджета </t>
  </si>
  <si>
    <t>Восходского сельсовета за январь-сентябрь 2014 года"</t>
  </si>
  <si>
    <t>"Об отчете по исполнению бюджета</t>
  </si>
  <si>
    <t>Восходкого сельсовета за январь-сентябрь 2014 года"</t>
  </si>
  <si>
    <t>к постановлению Администрации Восходского сельсовета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</si>
</sst>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b/>
      <sz val="11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10"/>
      <name val="Arial Cyr"/>
      <family val="0"/>
    </font>
    <font>
      <b/>
      <i/>
      <sz val="11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0" fillId="0" borderId="1" xfId="0" applyBorder="1" applyAlignment="1">
      <alignment wrapText="1"/>
    </xf>
    <xf numFmtId="172" fontId="0" fillId="0" borderId="1" xfId="0" applyNumberFormat="1" applyBorder="1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72" fontId="4" fillId="0" borderId="1" xfId="0" applyNumberFormat="1" applyFont="1" applyBorder="1" applyAlignment="1">
      <alignment/>
    </xf>
    <xf numFmtId="172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shrinkToFit="1"/>
    </xf>
    <xf numFmtId="4" fontId="4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shrinkToFit="1"/>
    </xf>
    <xf numFmtId="173" fontId="10" fillId="0" borderId="1" xfId="0" applyNumberFormat="1" applyFont="1" applyFill="1" applyBorder="1" applyAlignment="1">
      <alignment shrinkToFit="1"/>
    </xf>
    <xf numFmtId="2" fontId="10" fillId="0" borderId="1" xfId="0" applyNumberFormat="1" applyFont="1" applyFill="1" applyBorder="1" applyAlignment="1">
      <alignment/>
    </xf>
    <xf numFmtId="173" fontId="0" fillId="0" borderId="1" xfId="0" applyNumberFormat="1" applyBorder="1" applyAlignment="1">
      <alignment/>
    </xf>
    <xf numFmtId="0" fontId="10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right"/>
    </xf>
    <xf numFmtId="173" fontId="4" fillId="0" borderId="1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2" fillId="0" borderId="3" xfId="0" applyNumberFormat="1" applyFont="1" applyFill="1" applyBorder="1" applyAlignment="1">
      <alignment/>
    </xf>
    <xf numFmtId="0" fontId="9" fillId="0" borderId="3" xfId="0" applyFont="1" applyBorder="1" applyAlignment="1">
      <alignment horizontal="left" wrapText="1"/>
    </xf>
    <xf numFmtId="172" fontId="10" fillId="0" borderId="4" xfId="0" applyNumberFormat="1" applyFont="1" applyFill="1" applyBorder="1" applyAlignment="1">
      <alignment/>
    </xf>
    <xf numFmtId="172" fontId="1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3" xfId="0" applyNumberFormat="1" applyFont="1" applyBorder="1" applyAlignment="1">
      <alignment horizontal="left" wrapText="1"/>
    </xf>
    <xf numFmtId="2" fontId="10" fillId="0" borderId="4" xfId="0" applyNumberFormat="1" applyFont="1" applyFill="1" applyBorder="1" applyAlignment="1">
      <alignment/>
    </xf>
    <xf numFmtId="1" fontId="13" fillId="0" borderId="3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2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10" fillId="3" borderId="1" xfId="0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center" shrinkToFit="1"/>
    </xf>
    <xf numFmtId="173" fontId="10" fillId="3" borderId="1" xfId="0" applyNumberFormat="1" applyFont="1" applyFill="1" applyBorder="1" applyAlignment="1">
      <alignment shrinkToFit="1"/>
    </xf>
    <xf numFmtId="2" fontId="10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vertical="top" wrapText="1"/>
    </xf>
    <xf numFmtId="49" fontId="0" fillId="3" borderId="1" xfId="0" applyNumberFormat="1" applyFill="1" applyBorder="1" applyAlignment="1">
      <alignment horizontal="center" vertical="top" shrinkToFit="1"/>
    </xf>
    <xf numFmtId="17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/>
    </xf>
    <xf numFmtId="173" fontId="0" fillId="3" borderId="1" xfId="0" applyNumberFormat="1" applyFill="1" applyBorder="1" applyAlignment="1">
      <alignment/>
    </xf>
    <xf numFmtId="0" fontId="15" fillId="3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172" fontId="10" fillId="0" borderId="6" xfId="0" applyNumberFormat="1" applyFont="1" applyFill="1" applyBorder="1" applyAlignment="1">
      <alignment/>
    </xf>
    <xf numFmtId="173" fontId="10" fillId="0" borderId="1" xfId="0" applyNumberFormat="1" applyFont="1" applyFill="1" applyBorder="1" applyAlignment="1">
      <alignment horizontal="right" shrinkToFit="1"/>
    </xf>
    <xf numFmtId="173" fontId="10" fillId="0" borderId="0" xfId="0" applyNumberFormat="1" applyFont="1" applyFill="1" applyBorder="1" applyAlignment="1">
      <alignment horizontal="right" shrinkToFit="1"/>
    </xf>
    <xf numFmtId="0" fontId="16" fillId="0" borderId="2" xfId="0" applyFont="1" applyBorder="1" applyAlignment="1">
      <alignment/>
    </xf>
    <xf numFmtId="49" fontId="12" fillId="0" borderId="7" xfId="0" applyNumberFormat="1" applyFont="1" applyFill="1" applyBorder="1" applyAlignment="1">
      <alignment/>
    </xf>
    <xf numFmtId="172" fontId="10" fillId="0" borderId="8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0" fontId="17" fillId="0" borderId="9" xfId="0" applyFont="1" applyBorder="1" applyAlignment="1">
      <alignment wrapText="1"/>
    </xf>
    <xf numFmtId="0" fontId="17" fillId="3" borderId="10" xfId="0" applyFont="1" applyFill="1" applyBorder="1" applyAlignment="1">
      <alignment wrapText="1"/>
    </xf>
    <xf numFmtId="0" fontId="18" fillId="0" borderId="11" xfId="0" applyFont="1" applyBorder="1" applyAlignment="1">
      <alignment vertical="top" wrapText="1"/>
    </xf>
    <xf numFmtId="0" fontId="18" fillId="3" borderId="10" xfId="0" applyFont="1" applyFill="1" applyBorder="1" applyAlignment="1">
      <alignment wrapText="1"/>
    </xf>
    <xf numFmtId="49" fontId="0" fillId="2" borderId="1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8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9" sqref="A1:D19"/>
    </sheetView>
  </sheetViews>
  <sheetFormatPr defaultColWidth="9.140625" defaultRowHeight="12.75"/>
  <cols>
    <col min="1" max="1" width="18.7109375" style="0" customWidth="1"/>
    <col min="2" max="2" width="56.28125" style="0" customWidth="1"/>
    <col min="3" max="3" width="12.57421875" style="0" customWidth="1"/>
    <col min="4" max="4" width="10.8515625" style="0" customWidth="1"/>
  </cols>
  <sheetData>
    <row r="1" spans="2:3" ht="12.75">
      <c r="B1" s="127" t="s">
        <v>0</v>
      </c>
      <c r="C1" s="127"/>
    </row>
    <row r="2" spans="2:3" ht="12.75">
      <c r="B2" s="127" t="s">
        <v>178</v>
      </c>
      <c r="C2" s="127"/>
    </row>
    <row r="3" spans="2:3" ht="12.75">
      <c r="B3" s="127" t="s">
        <v>179</v>
      </c>
      <c r="C3" s="127"/>
    </row>
    <row r="4" spans="2:3" ht="12.75">
      <c r="B4" s="127" t="s">
        <v>180</v>
      </c>
      <c r="C4" s="127"/>
    </row>
    <row r="5" spans="2:3" ht="12.75">
      <c r="B5" s="127" t="s">
        <v>181</v>
      </c>
      <c r="C5" s="127"/>
    </row>
    <row r="6" spans="2:3" ht="12.75">
      <c r="B6" s="127"/>
      <c r="C6" s="127"/>
    </row>
    <row r="7" spans="2:3" ht="12.75">
      <c r="B7" s="1"/>
      <c r="C7" s="1"/>
    </row>
    <row r="8" spans="1:3" ht="15">
      <c r="A8" s="128" t="s">
        <v>1</v>
      </c>
      <c r="B8" s="128"/>
      <c r="C8" s="128"/>
    </row>
    <row r="9" spans="1:3" ht="15">
      <c r="A9" s="128" t="s">
        <v>172</v>
      </c>
      <c r="B9" s="128"/>
      <c r="C9" s="128"/>
    </row>
    <row r="10" spans="1:4" ht="15">
      <c r="A10" s="128"/>
      <c r="B10" s="128"/>
      <c r="C10" s="128"/>
      <c r="D10" s="3" t="s">
        <v>2</v>
      </c>
    </row>
    <row r="11" spans="1:4" ht="36">
      <c r="A11" s="4" t="s">
        <v>3</v>
      </c>
      <c r="B11" s="5" t="s">
        <v>4</v>
      </c>
      <c r="C11" s="5" t="s">
        <v>5</v>
      </c>
      <c r="D11" s="6" t="s">
        <v>6</v>
      </c>
    </row>
    <row r="12" spans="1:4" ht="12.75">
      <c r="A12" s="7" t="s">
        <v>7</v>
      </c>
      <c r="B12" s="8" t="s">
        <v>8</v>
      </c>
      <c r="C12" s="9">
        <f>C13+C16</f>
        <v>221.60000000000036</v>
      </c>
      <c r="D12" s="9">
        <f>D13+D16</f>
        <v>-88.69999999999982</v>
      </c>
    </row>
    <row r="13" spans="1:4" ht="12.75">
      <c r="A13" s="10" t="s">
        <v>9</v>
      </c>
      <c r="B13" s="11" t="s">
        <v>10</v>
      </c>
      <c r="C13" s="104">
        <v>-4487.9</v>
      </c>
      <c r="D13" s="12">
        <v>-3198.6</v>
      </c>
    </row>
    <row r="14" spans="1:4" ht="12.75">
      <c r="A14" s="10" t="s">
        <v>11</v>
      </c>
      <c r="B14" s="13" t="s">
        <v>12</v>
      </c>
      <c r="C14" s="12">
        <f>C13</f>
        <v>-4487.9</v>
      </c>
      <c r="D14" s="12">
        <f>D13</f>
        <v>-3198.6</v>
      </c>
    </row>
    <row r="15" spans="1:4" ht="12.75">
      <c r="A15" s="10" t="s">
        <v>13</v>
      </c>
      <c r="B15" s="13" t="s">
        <v>14</v>
      </c>
      <c r="C15" s="12">
        <f>C14</f>
        <v>-4487.9</v>
      </c>
      <c r="D15" s="12">
        <f>D14</f>
        <v>-3198.6</v>
      </c>
    </row>
    <row r="16" spans="1:4" ht="12.75">
      <c r="A16" s="10" t="s">
        <v>15</v>
      </c>
      <c r="B16" s="11" t="s">
        <v>16</v>
      </c>
      <c r="C16" s="104">
        <v>4709.5</v>
      </c>
      <c r="D16" s="12">
        <v>3109.9</v>
      </c>
    </row>
    <row r="17" spans="1:4" ht="12.75">
      <c r="A17" s="10" t="s">
        <v>17</v>
      </c>
      <c r="B17" s="13" t="s">
        <v>18</v>
      </c>
      <c r="C17" s="12">
        <f>C16</f>
        <v>4709.5</v>
      </c>
      <c r="D17" s="12">
        <f>D16</f>
        <v>3109.9</v>
      </c>
    </row>
    <row r="18" spans="1:4" ht="12.75">
      <c r="A18" s="10" t="s">
        <v>19</v>
      </c>
      <c r="B18" s="13" t="s">
        <v>20</v>
      </c>
      <c r="C18" s="12">
        <f>C17</f>
        <v>4709.5</v>
      </c>
      <c r="D18" s="12">
        <f>D17</f>
        <v>3109.9</v>
      </c>
    </row>
    <row r="19" spans="1:4" ht="12.75">
      <c r="A19" s="10"/>
      <c r="B19" s="14" t="s">
        <v>21</v>
      </c>
      <c r="C19" s="15">
        <f>SUM(C12)</f>
        <v>221.60000000000036</v>
      </c>
      <c r="D19" s="15">
        <f>SUM(D12)</f>
        <v>-88.69999999999982</v>
      </c>
    </row>
  </sheetData>
  <mergeCells count="9">
    <mergeCell ref="B1:C1"/>
    <mergeCell ref="B2:C2"/>
    <mergeCell ref="B4:C4"/>
    <mergeCell ref="B5:C5"/>
    <mergeCell ref="B3:C3"/>
    <mergeCell ref="B6:C6"/>
    <mergeCell ref="A8:C8"/>
    <mergeCell ref="A9:C9"/>
    <mergeCell ref="A10:C10"/>
  </mergeCells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5" sqref="A1:E35"/>
    </sheetView>
  </sheetViews>
  <sheetFormatPr defaultColWidth="9.140625" defaultRowHeight="12.75"/>
  <cols>
    <col min="1" max="1" width="8.28125" style="0" customWidth="1"/>
    <col min="2" max="2" width="60.8515625" style="0" customWidth="1"/>
    <col min="3" max="3" width="9.421875" style="0" customWidth="1"/>
    <col min="4" max="4" width="9.7109375" style="0" customWidth="1"/>
    <col min="5" max="5" width="12.28125" style="0" customWidth="1"/>
  </cols>
  <sheetData>
    <row r="1" spans="2:5" ht="12.75">
      <c r="B1" s="127" t="s">
        <v>22</v>
      </c>
      <c r="C1" s="127"/>
      <c r="D1" s="127"/>
      <c r="E1" s="127"/>
    </row>
    <row r="2" spans="2:5" ht="12.75">
      <c r="B2" s="127" t="s">
        <v>178</v>
      </c>
      <c r="C2" s="127"/>
      <c r="D2" s="127"/>
      <c r="E2" s="127"/>
    </row>
    <row r="3" spans="2:5" ht="12.75">
      <c r="B3" s="127" t="s">
        <v>179</v>
      </c>
      <c r="C3" s="127"/>
      <c r="D3" s="127"/>
      <c r="E3" s="127"/>
    </row>
    <row r="4" spans="2:5" ht="12.75">
      <c r="B4" s="127" t="s">
        <v>182</v>
      </c>
      <c r="C4" s="127"/>
      <c r="D4" s="127"/>
      <c r="E4" s="127"/>
    </row>
    <row r="5" spans="2:5" ht="12.75">
      <c r="B5" s="127" t="s">
        <v>183</v>
      </c>
      <c r="C5" s="127"/>
      <c r="D5" s="127"/>
      <c r="E5" s="127"/>
    </row>
    <row r="6" spans="2:5" ht="12.75">
      <c r="B6" s="127"/>
      <c r="C6" s="127"/>
      <c r="D6" s="127"/>
      <c r="E6" s="127"/>
    </row>
    <row r="7" ht="12.75">
      <c r="B7" s="16"/>
    </row>
    <row r="8" spans="1:5" ht="15">
      <c r="A8" s="128" t="s">
        <v>173</v>
      </c>
      <c r="B8" s="128"/>
      <c r="C8" s="128"/>
      <c r="D8" s="128"/>
      <c r="E8" s="128"/>
    </row>
    <row r="9" spans="1:5" ht="15">
      <c r="A9" s="128" t="s">
        <v>23</v>
      </c>
      <c r="B9" s="128"/>
      <c r="C9" s="128"/>
      <c r="D9" s="128"/>
      <c r="E9" s="128"/>
    </row>
    <row r="10" spans="1:5" ht="15">
      <c r="A10" s="2"/>
      <c r="B10" s="2"/>
      <c r="E10" s="17" t="s">
        <v>2</v>
      </c>
    </row>
    <row r="11" spans="1:5" ht="142.5" customHeight="1">
      <c r="A11" s="18" t="s">
        <v>24</v>
      </c>
      <c r="B11" s="5" t="s">
        <v>25</v>
      </c>
      <c r="C11" s="19" t="s">
        <v>5</v>
      </c>
      <c r="D11" s="19" t="s">
        <v>6</v>
      </c>
      <c r="E11" s="19" t="s">
        <v>26</v>
      </c>
    </row>
    <row r="12" spans="1:5" ht="12.75">
      <c r="A12" s="20" t="s">
        <v>27</v>
      </c>
      <c r="B12" s="15" t="s">
        <v>28</v>
      </c>
      <c r="C12" s="21">
        <f>SUM(C13:C17)</f>
        <v>1086.6999999999998</v>
      </c>
      <c r="D12" s="21">
        <f>SUM(D13:D17)</f>
        <v>757.3</v>
      </c>
      <c r="E12" s="22">
        <f aca="true" t="shared" si="0" ref="E12:E17">D12/C12*100</f>
        <v>69.68804637894543</v>
      </c>
    </row>
    <row r="13" spans="1:5" ht="25.5">
      <c r="A13" s="23" t="s">
        <v>29</v>
      </c>
      <c r="B13" s="24" t="s">
        <v>30</v>
      </c>
      <c r="C13" s="25">
        <v>258.3</v>
      </c>
      <c r="D13" s="12">
        <v>210.9</v>
      </c>
      <c r="E13" s="22">
        <f t="shared" si="0"/>
        <v>81.6492450638792</v>
      </c>
    </row>
    <row r="14" spans="1:5" ht="38.25">
      <c r="A14" s="10" t="s">
        <v>31</v>
      </c>
      <c r="B14" s="26" t="s">
        <v>32</v>
      </c>
      <c r="C14" s="12">
        <v>779.8</v>
      </c>
      <c r="D14" s="12">
        <v>504.5</v>
      </c>
      <c r="E14" s="22">
        <f t="shared" si="0"/>
        <v>64.69607591690178</v>
      </c>
    </row>
    <row r="15" spans="1:5" ht="12.75">
      <c r="A15" s="10" t="s">
        <v>102</v>
      </c>
      <c r="B15" s="26" t="s">
        <v>104</v>
      </c>
      <c r="C15" s="12">
        <v>40.5</v>
      </c>
      <c r="D15" s="12">
        <v>40.5</v>
      </c>
      <c r="E15" s="22">
        <f t="shared" si="0"/>
        <v>100</v>
      </c>
    </row>
    <row r="16" spans="1:5" ht="12.75">
      <c r="A16" s="10" t="s">
        <v>103</v>
      </c>
      <c r="B16" s="26" t="s">
        <v>105</v>
      </c>
      <c r="C16" s="12">
        <v>5</v>
      </c>
      <c r="D16" s="12"/>
      <c r="E16" s="22">
        <f t="shared" si="0"/>
        <v>0</v>
      </c>
    </row>
    <row r="17" spans="1:5" ht="12.75" customHeight="1">
      <c r="A17" s="10" t="s">
        <v>33</v>
      </c>
      <c r="B17" s="26" t="s">
        <v>34</v>
      </c>
      <c r="C17" s="27">
        <v>3.1</v>
      </c>
      <c r="D17" s="27">
        <v>1.4</v>
      </c>
      <c r="E17" s="22">
        <f t="shared" si="0"/>
        <v>45.16129032258064</v>
      </c>
    </row>
    <row r="18" spans="1:5" ht="12.75" customHeight="1">
      <c r="A18" s="10"/>
      <c r="B18" s="26"/>
      <c r="C18" s="12"/>
      <c r="D18" s="12"/>
      <c r="E18" s="22"/>
    </row>
    <row r="19" spans="1:5" ht="12.75" customHeight="1">
      <c r="A19" s="7" t="s">
        <v>35</v>
      </c>
      <c r="B19" s="28" t="s">
        <v>36</v>
      </c>
      <c r="C19" s="21">
        <f>C20</f>
        <v>62.8</v>
      </c>
      <c r="D19" s="21">
        <f>D20</f>
        <v>32</v>
      </c>
      <c r="E19" s="22">
        <f>D19/C19*100</f>
        <v>50.955414012738856</v>
      </c>
    </row>
    <row r="20" spans="1:5" ht="12.75" customHeight="1">
      <c r="A20" s="10" t="s">
        <v>37</v>
      </c>
      <c r="B20" s="29" t="s">
        <v>38</v>
      </c>
      <c r="C20" s="12">
        <v>62.8</v>
      </c>
      <c r="D20" s="12">
        <v>32</v>
      </c>
      <c r="E20" s="22">
        <f>D20/C20*100</f>
        <v>50.955414012738856</v>
      </c>
    </row>
    <row r="21" spans="1:5" ht="6.75" customHeight="1">
      <c r="A21" s="10"/>
      <c r="B21" s="26"/>
      <c r="C21" s="12"/>
      <c r="D21" s="12"/>
      <c r="E21" s="22"/>
    </row>
    <row r="22" spans="1:5" ht="15.75" customHeight="1">
      <c r="A22" s="30" t="s">
        <v>39</v>
      </c>
      <c r="B22" s="14" t="s">
        <v>40</v>
      </c>
      <c r="C22" s="21">
        <f>C23</f>
        <v>732.4</v>
      </c>
      <c r="D22" s="21">
        <f>D23</f>
        <v>489.4</v>
      </c>
      <c r="E22" s="22">
        <f>E23</f>
        <v>66.8214090660841</v>
      </c>
    </row>
    <row r="23" spans="1:5" ht="12.75">
      <c r="A23" s="10" t="s">
        <v>41</v>
      </c>
      <c r="B23" s="26" t="s">
        <v>42</v>
      </c>
      <c r="C23" s="12">
        <v>732.4</v>
      </c>
      <c r="D23" s="12">
        <v>489.4</v>
      </c>
      <c r="E23" s="22">
        <f aca="true" t="shared" si="1" ref="E23:E35">D23/C23*100</f>
        <v>66.8214090660841</v>
      </c>
    </row>
    <row r="24" spans="1:5" ht="12.75" customHeight="1">
      <c r="A24" s="10"/>
      <c r="B24" s="26"/>
      <c r="C24" s="12"/>
      <c r="D24" s="12"/>
      <c r="E24" s="22"/>
    </row>
    <row r="25" spans="1:5" ht="12.75" customHeight="1">
      <c r="A25" s="95" t="s">
        <v>97</v>
      </c>
      <c r="B25" s="96" t="s">
        <v>99</v>
      </c>
      <c r="C25" s="97">
        <f>C26</f>
        <v>238</v>
      </c>
      <c r="D25" s="97">
        <f>D26</f>
        <v>140.4</v>
      </c>
      <c r="E25" s="22">
        <f t="shared" si="1"/>
        <v>58.991596638655466</v>
      </c>
    </row>
    <row r="26" spans="1:5" ht="12.75" customHeight="1">
      <c r="A26" s="10" t="s">
        <v>96</v>
      </c>
      <c r="B26" s="26" t="s">
        <v>98</v>
      </c>
      <c r="C26" s="12">
        <v>238</v>
      </c>
      <c r="D26" s="12">
        <v>140.4</v>
      </c>
      <c r="E26" s="22">
        <f t="shared" si="1"/>
        <v>58.991596638655466</v>
      </c>
    </row>
    <row r="27" spans="1:5" ht="12.75" customHeight="1">
      <c r="A27" s="10"/>
      <c r="B27" s="26"/>
      <c r="C27" s="12"/>
      <c r="D27" s="12"/>
      <c r="E27" s="22"/>
    </row>
    <row r="28" spans="1:5" ht="17.25" customHeight="1">
      <c r="A28" s="7" t="s">
        <v>43</v>
      </c>
      <c r="B28" s="31" t="s">
        <v>44</v>
      </c>
      <c r="C28" s="32">
        <f>C29+C30</f>
        <v>216.79999999999998</v>
      </c>
      <c r="D28" s="32">
        <f>D29+D30</f>
        <v>138.5</v>
      </c>
      <c r="E28" s="22">
        <f t="shared" si="1"/>
        <v>63.883763837638384</v>
      </c>
    </row>
    <row r="29" spans="1:5" ht="17.25" customHeight="1">
      <c r="A29" s="23" t="s">
        <v>45</v>
      </c>
      <c r="B29" s="24" t="s">
        <v>46</v>
      </c>
      <c r="C29" s="33">
        <v>27.2</v>
      </c>
      <c r="D29" s="33">
        <v>12.4</v>
      </c>
      <c r="E29" s="22">
        <f t="shared" si="1"/>
        <v>45.58823529411765</v>
      </c>
    </row>
    <row r="30" spans="1:5" ht="18" customHeight="1">
      <c r="A30" s="94" t="s">
        <v>94</v>
      </c>
      <c r="B30" s="34" t="s">
        <v>95</v>
      </c>
      <c r="C30" s="12">
        <v>189.6</v>
      </c>
      <c r="D30" s="12">
        <v>126.1</v>
      </c>
      <c r="E30" s="22">
        <f t="shared" si="1"/>
        <v>66.5084388185654</v>
      </c>
    </row>
    <row r="31" spans="1:5" ht="16.5" customHeight="1">
      <c r="A31" s="30" t="s">
        <v>47</v>
      </c>
      <c r="B31" s="14" t="s">
        <v>48</v>
      </c>
      <c r="C31" s="21">
        <f>C32</f>
        <v>2368.3</v>
      </c>
      <c r="D31" s="21">
        <f>SUM(D32:D32)</f>
        <v>1547.8</v>
      </c>
      <c r="E31" s="22">
        <f t="shared" si="1"/>
        <v>65.35489591690241</v>
      </c>
    </row>
    <row r="32" spans="1:5" ht="12.75">
      <c r="A32" s="10" t="s">
        <v>49</v>
      </c>
      <c r="B32" s="26" t="s">
        <v>50</v>
      </c>
      <c r="C32" s="12">
        <v>2368.3</v>
      </c>
      <c r="D32" s="12">
        <v>1547.8</v>
      </c>
      <c r="E32" s="22">
        <f t="shared" si="1"/>
        <v>65.35489591690241</v>
      </c>
    </row>
    <row r="33" spans="1:5" ht="12.75">
      <c r="A33" s="7" t="s">
        <v>51</v>
      </c>
      <c r="B33" s="31" t="s">
        <v>52</v>
      </c>
      <c r="C33" s="21">
        <f>C34</f>
        <v>4.5</v>
      </c>
      <c r="D33" s="21">
        <f>D34</f>
        <v>4.5</v>
      </c>
      <c r="E33" s="22">
        <f t="shared" si="1"/>
        <v>100</v>
      </c>
    </row>
    <row r="34" spans="1:5" ht="12.75">
      <c r="A34" s="10" t="s">
        <v>51</v>
      </c>
      <c r="B34" s="24" t="s">
        <v>52</v>
      </c>
      <c r="C34" s="12">
        <v>4.5</v>
      </c>
      <c r="D34" s="12">
        <v>4.5</v>
      </c>
      <c r="E34" s="22">
        <f t="shared" si="1"/>
        <v>100</v>
      </c>
    </row>
    <row r="35" spans="1:5" ht="12.75">
      <c r="A35" s="10"/>
      <c r="B35" s="21" t="s">
        <v>53</v>
      </c>
      <c r="C35" s="32">
        <f>SUM(C12+C22+C28+C31+C19+C33+C25)</f>
        <v>4709.5</v>
      </c>
      <c r="D35" s="32">
        <f>SUM(D12+D22+D28+D31+D19+D33+D25)</f>
        <v>3109.9</v>
      </c>
      <c r="E35" s="22">
        <f t="shared" si="1"/>
        <v>66.0346108928761</v>
      </c>
    </row>
    <row r="36" ht="12.75">
      <c r="A36" s="35"/>
    </row>
    <row r="37" ht="12.75">
      <c r="A37" s="35"/>
    </row>
    <row r="38" ht="12.75">
      <c r="A38" s="35"/>
    </row>
    <row r="39" ht="12.75">
      <c r="A39" s="35"/>
    </row>
    <row r="40" ht="12.75">
      <c r="A40" s="35"/>
    </row>
  </sheetData>
  <mergeCells count="8">
    <mergeCell ref="B6:E6"/>
    <mergeCell ref="A8:E8"/>
    <mergeCell ref="A9:E9"/>
    <mergeCell ref="B1:E1"/>
    <mergeCell ref="B2:E2"/>
    <mergeCell ref="B4:E4"/>
    <mergeCell ref="B5:E5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26">
      <selection activeCell="A89" sqref="A1:H89"/>
    </sheetView>
  </sheetViews>
  <sheetFormatPr defaultColWidth="9.140625" defaultRowHeight="12.75"/>
  <cols>
    <col min="1" max="1" width="73.421875" style="0" customWidth="1"/>
    <col min="4" max="4" width="11.140625" style="0" customWidth="1"/>
    <col min="5" max="5" width="8.7109375" style="0" customWidth="1"/>
    <col min="6" max="6" width="14.7109375" style="0" customWidth="1"/>
    <col min="7" max="7" width="14.57421875" style="0" customWidth="1"/>
    <col min="8" max="8" width="13.421875" style="0" customWidth="1"/>
  </cols>
  <sheetData>
    <row r="1" spans="1:8" ht="12.75">
      <c r="A1" s="127" t="s">
        <v>54</v>
      </c>
      <c r="B1" s="127"/>
      <c r="C1" s="127"/>
      <c r="D1" s="127"/>
      <c r="E1" s="127"/>
      <c r="F1" s="127"/>
      <c r="G1" s="127"/>
      <c r="H1" s="127"/>
    </row>
    <row r="2" spans="1:8" ht="12.75">
      <c r="A2" s="1"/>
      <c r="B2" s="127"/>
      <c r="C2" s="127"/>
      <c r="D2" s="127"/>
      <c r="E2" s="127" t="s">
        <v>178</v>
      </c>
      <c r="F2" s="127"/>
      <c r="G2" s="127"/>
      <c r="H2" s="127"/>
    </row>
    <row r="3" spans="1:8" ht="12.75">
      <c r="A3" s="1"/>
      <c r="B3" s="127" t="s">
        <v>179</v>
      </c>
      <c r="C3" s="127"/>
      <c r="D3" s="127"/>
      <c r="E3" s="127"/>
      <c r="F3" s="127"/>
      <c r="G3" s="127"/>
      <c r="H3" s="127"/>
    </row>
    <row r="4" spans="1:8" ht="12.75">
      <c r="A4" s="1"/>
      <c r="B4" s="127" t="s">
        <v>182</v>
      </c>
      <c r="C4" s="127"/>
      <c r="D4" s="127"/>
      <c r="E4" s="127"/>
      <c r="F4" s="127"/>
      <c r="G4" s="127"/>
      <c r="H4" s="127"/>
    </row>
    <row r="5" spans="1:8" ht="12.75">
      <c r="A5" s="1"/>
      <c r="B5" s="127" t="s">
        <v>181</v>
      </c>
      <c r="C5" s="127"/>
      <c r="D5" s="127"/>
      <c r="E5" s="127"/>
      <c r="F5" s="127"/>
      <c r="G5" s="127"/>
      <c r="H5" s="127"/>
    </row>
    <row r="6" spans="1:8" ht="12.75">
      <c r="A6" s="16"/>
      <c r="B6" s="127"/>
      <c r="C6" s="127"/>
      <c r="D6" s="127"/>
      <c r="E6" s="127"/>
      <c r="F6" s="127"/>
      <c r="G6" s="127"/>
      <c r="H6" s="127"/>
    </row>
    <row r="8" spans="1:8" ht="15">
      <c r="A8" s="128" t="s">
        <v>55</v>
      </c>
      <c r="B8" s="128"/>
      <c r="C8" s="128"/>
      <c r="D8" s="128"/>
      <c r="E8" s="128"/>
      <c r="F8" s="128"/>
      <c r="G8" s="128"/>
      <c r="H8" s="128"/>
    </row>
    <row r="9" spans="1:8" ht="15">
      <c r="A9" s="128" t="s">
        <v>174</v>
      </c>
      <c r="B9" s="128"/>
      <c r="C9" s="128"/>
      <c r="D9" s="128"/>
      <c r="E9" s="128"/>
      <c r="F9" s="128"/>
      <c r="G9" s="128"/>
      <c r="H9" s="128"/>
    </row>
    <row r="10" ht="12.75">
      <c r="H10" s="1" t="s">
        <v>56</v>
      </c>
    </row>
    <row r="11" spans="1:8" ht="38.25">
      <c r="A11" s="36" t="s">
        <v>57</v>
      </c>
      <c r="B11" s="36" t="s">
        <v>58</v>
      </c>
      <c r="C11" s="36" t="s">
        <v>59</v>
      </c>
      <c r="D11" s="36" t="s">
        <v>60</v>
      </c>
      <c r="E11" s="36" t="s">
        <v>61</v>
      </c>
      <c r="F11" s="36" t="s">
        <v>113</v>
      </c>
      <c r="G11" s="37" t="s">
        <v>114</v>
      </c>
      <c r="H11" s="12" t="s">
        <v>62</v>
      </c>
    </row>
    <row r="12" spans="1:8" ht="20.25" customHeight="1">
      <c r="A12" s="38" t="s">
        <v>90</v>
      </c>
      <c r="B12" s="39" t="s">
        <v>63</v>
      </c>
      <c r="C12" s="39" t="s">
        <v>64</v>
      </c>
      <c r="D12" s="39" t="s">
        <v>65</v>
      </c>
      <c r="E12" s="39" t="s">
        <v>66</v>
      </c>
      <c r="F12" s="40">
        <f>F14+F17+F24+F31+F34+F41+F46+F53+F57+F77+F85</f>
        <v>4709.5</v>
      </c>
      <c r="G12" s="40">
        <f>G14+G17+G24+G31+G34+G41+G46+G53+G57+G77+G85</f>
        <v>3109.8999999999996</v>
      </c>
      <c r="H12" s="40">
        <f>G12/F12*100</f>
        <v>66.03461089287609</v>
      </c>
    </row>
    <row r="13" spans="1:8" s="91" customFormat="1" ht="19.5" customHeight="1">
      <c r="A13" s="41" t="s">
        <v>67</v>
      </c>
      <c r="B13" s="42" t="s">
        <v>63</v>
      </c>
      <c r="C13" s="42" t="s">
        <v>27</v>
      </c>
      <c r="D13" s="42" t="s">
        <v>65</v>
      </c>
      <c r="E13" s="42" t="s">
        <v>66</v>
      </c>
      <c r="F13" s="43">
        <f>F14+F17+F34+F24+F31</f>
        <v>1086.6999999999998</v>
      </c>
      <c r="G13" s="43">
        <f>G14+G17+G34+G24+G31</f>
        <v>757.3</v>
      </c>
      <c r="H13" s="44">
        <f aca="true" t="shared" si="0" ref="H13:H78">G13/F13*100</f>
        <v>69.68804637894543</v>
      </c>
    </row>
    <row r="14" spans="1:8" ht="25.5">
      <c r="A14" s="84" t="s">
        <v>68</v>
      </c>
      <c r="B14" s="85" t="s">
        <v>63</v>
      </c>
      <c r="C14" s="85" t="s">
        <v>29</v>
      </c>
      <c r="D14" s="85" t="s">
        <v>65</v>
      </c>
      <c r="E14" s="85" t="s">
        <v>66</v>
      </c>
      <c r="F14" s="86">
        <f>F15</f>
        <v>258.3</v>
      </c>
      <c r="G14" s="86">
        <f>G15</f>
        <v>210.9</v>
      </c>
      <c r="H14" s="87">
        <f>G14/F14*100</f>
        <v>81.6492450638792</v>
      </c>
    </row>
    <row r="15" spans="1:8" s="91" customFormat="1" ht="17.25" customHeight="1">
      <c r="A15" s="34" t="s">
        <v>69</v>
      </c>
      <c r="B15" s="42" t="s">
        <v>63</v>
      </c>
      <c r="C15" s="42" t="s">
        <v>29</v>
      </c>
      <c r="D15" s="42" t="s">
        <v>110</v>
      </c>
      <c r="E15" s="42" t="s">
        <v>66</v>
      </c>
      <c r="F15" s="43">
        <v>258.3</v>
      </c>
      <c r="G15" s="43">
        <v>210.9</v>
      </c>
      <c r="H15" s="44">
        <f t="shared" si="0"/>
        <v>81.6492450638792</v>
      </c>
    </row>
    <row r="16" spans="1:8" s="91" customFormat="1" ht="35.25" customHeight="1">
      <c r="A16" s="112" t="s">
        <v>112</v>
      </c>
      <c r="B16" s="42" t="s">
        <v>63</v>
      </c>
      <c r="C16" s="42" t="s">
        <v>29</v>
      </c>
      <c r="D16" s="42" t="s">
        <v>110</v>
      </c>
      <c r="E16" s="42" t="s">
        <v>111</v>
      </c>
      <c r="F16" s="43">
        <v>258.3</v>
      </c>
      <c r="G16" s="43">
        <v>210.9</v>
      </c>
      <c r="H16" s="44">
        <f t="shared" si="0"/>
        <v>81.6492450638792</v>
      </c>
    </row>
    <row r="17" spans="1:8" ht="38.25">
      <c r="A17" s="84" t="s">
        <v>70</v>
      </c>
      <c r="B17" s="85" t="s">
        <v>63</v>
      </c>
      <c r="C17" s="85" t="s">
        <v>31</v>
      </c>
      <c r="D17" s="85" t="s">
        <v>65</v>
      </c>
      <c r="E17" s="85" t="s">
        <v>66</v>
      </c>
      <c r="F17" s="86">
        <f>F18</f>
        <v>779.8</v>
      </c>
      <c r="G17" s="86">
        <f>G18</f>
        <v>504.5</v>
      </c>
      <c r="H17" s="87">
        <f>G17/F17*100</f>
        <v>64.69607591690178</v>
      </c>
    </row>
    <row r="18" spans="1:8" ht="27" customHeight="1">
      <c r="A18" s="113" t="s">
        <v>116</v>
      </c>
      <c r="B18" s="42" t="s">
        <v>63</v>
      </c>
      <c r="C18" s="42" t="s">
        <v>31</v>
      </c>
      <c r="D18" s="42" t="s">
        <v>115</v>
      </c>
      <c r="E18" s="42" t="s">
        <v>66</v>
      </c>
      <c r="F18" s="43">
        <v>779.8</v>
      </c>
      <c r="G18" s="45">
        <v>504.5</v>
      </c>
      <c r="H18" s="44">
        <f>G18/F18*100</f>
        <v>64.69607591690178</v>
      </c>
    </row>
    <row r="19" spans="1:8" ht="15" customHeight="1">
      <c r="A19" s="114" t="s">
        <v>118</v>
      </c>
      <c r="B19" s="42" t="s">
        <v>63</v>
      </c>
      <c r="C19" s="42" t="s">
        <v>31</v>
      </c>
      <c r="D19" s="42" t="s">
        <v>117</v>
      </c>
      <c r="E19" s="42" t="s">
        <v>66</v>
      </c>
      <c r="F19" s="43">
        <v>779.8</v>
      </c>
      <c r="G19" s="45">
        <v>504.5</v>
      </c>
      <c r="H19" s="44">
        <f t="shared" si="0"/>
        <v>64.69607591690178</v>
      </c>
    </row>
    <row r="20" spans="1:8" ht="15" customHeight="1">
      <c r="A20" s="114" t="s">
        <v>120</v>
      </c>
      <c r="B20" s="42" t="s">
        <v>63</v>
      </c>
      <c r="C20" s="42" t="s">
        <v>31</v>
      </c>
      <c r="D20" s="42" t="s">
        <v>119</v>
      </c>
      <c r="E20" s="42" t="s">
        <v>66</v>
      </c>
      <c r="F20" s="43">
        <f>F21+F22+F23</f>
        <v>779.8</v>
      </c>
      <c r="G20" s="43">
        <f>G21+G22+G23</f>
        <v>504.5</v>
      </c>
      <c r="H20" s="44">
        <f t="shared" si="0"/>
        <v>64.69607591690178</v>
      </c>
    </row>
    <row r="21" spans="1:8" ht="41.25" customHeight="1">
      <c r="A21" s="113" t="s">
        <v>112</v>
      </c>
      <c r="B21" s="42" t="s">
        <v>63</v>
      </c>
      <c r="C21" s="42" t="s">
        <v>31</v>
      </c>
      <c r="D21" s="42" t="s">
        <v>119</v>
      </c>
      <c r="E21" s="42" t="s">
        <v>111</v>
      </c>
      <c r="F21" s="43">
        <v>563.6</v>
      </c>
      <c r="G21" s="45">
        <v>364.5</v>
      </c>
      <c r="H21" s="44">
        <f t="shared" si="0"/>
        <v>64.67352732434351</v>
      </c>
    </row>
    <row r="22" spans="1:8" ht="15" customHeight="1">
      <c r="A22" s="114" t="s">
        <v>123</v>
      </c>
      <c r="B22" s="42" t="s">
        <v>63</v>
      </c>
      <c r="C22" s="42" t="s">
        <v>31</v>
      </c>
      <c r="D22" s="42" t="s">
        <v>119</v>
      </c>
      <c r="E22" s="42" t="s">
        <v>121</v>
      </c>
      <c r="F22" s="43">
        <v>206.4</v>
      </c>
      <c r="G22" s="45">
        <v>132.4</v>
      </c>
      <c r="H22" s="44">
        <f t="shared" si="0"/>
        <v>64.14728682170544</v>
      </c>
    </row>
    <row r="23" spans="1:8" ht="15" customHeight="1" thickBot="1">
      <c r="A23" s="114" t="s">
        <v>124</v>
      </c>
      <c r="B23" s="42" t="s">
        <v>63</v>
      </c>
      <c r="C23" s="42" t="s">
        <v>31</v>
      </c>
      <c r="D23" s="42" t="s">
        <v>119</v>
      </c>
      <c r="E23" s="42" t="s">
        <v>122</v>
      </c>
      <c r="F23" s="43">
        <v>9.8</v>
      </c>
      <c r="G23" s="45">
        <v>7.6</v>
      </c>
      <c r="H23" s="44">
        <f t="shared" si="0"/>
        <v>77.55102040816325</v>
      </c>
    </row>
    <row r="24" spans="1:8" ht="15" customHeight="1" thickBot="1">
      <c r="A24" s="116" t="s">
        <v>104</v>
      </c>
      <c r="B24" s="85" t="s">
        <v>63</v>
      </c>
      <c r="C24" s="85" t="s">
        <v>102</v>
      </c>
      <c r="D24" s="85" t="s">
        <v>65</v>
      </c>
      <c r="E24" s="85" t="s">
        <v>66</v>
      </c>
      <c r="F24" s="86">
        <f>F25</f>
        <v>40.5</v>
      </c>
      <c r="G24" s="86">
        <f>G25</f>
        <v>40.5</v>
      </c>
      <c r="H24" s="87">
        <f t="shared" si="0"/>
        <v>100</v>
      </c>
    </row>
    <row r="25" spans="1:8" ht="32.25" customHeight="1">
      <c r="A25" s="112" t="s">
        <v>125</v>
      </c>
      <c r="B25" s="42" t="s">
        <v>63</v>
      </c>
      <c r="C25" s="42" t="s">
        <v>102</v>
      </c>
      <c r="D25" s="42" t="s">
        <v>128</v>
      </c>
      <c r="E25" s="42" t="s">
        <v>66</v>
      </c>
      <c r="F25" s="43">
        <v>40.5</v>
      </c>
      <c r="G25" s="45">
        <v>40.5</v>
      </c>
      <c r="H25" s="44">
        <f t="shared" si="0"/>
        <v>100</v>
      </c>
    </row>
    <row r="26" spans="1:8" ht="15" customHeight="1">
      <c r="A26" s="117" t="s">
        <v>126</v>
      </c>
      <c r="B26" s="42" t="s">
        <v>63</v>
      </c>
      <c r="C26" s="42" t="s">
        <v>102</v>
      </c>
      <c r="D26" s="42" t="s">
        <v>127</v>
      </c>
      <c r="E26" s="42" t="s">
        <v>66</v>
      </c>
      <c r="F26" s="43">
        <f>F28+F30</f>
        <v>40.5</v>
      </c>
      <c r="G26" s="45">
        <v>40.5</v>
      </c>
      <c r="H26" s="44">
        <f t="shared" si="0"/>
        <v>100</v>
      </c>
    </row>
    <row r="27" spans="1:8" ht="15" customHeight="1">
      <c r="A27" s="114" t="s">
        <v>120</v>
      </c>
      <c r="B27" s="42" t="s">
        <v>63</v>
      </c>
      <c r="C27" s="42" t="s">
        <v>102</v>
      </c>
      <c r="D27" s="42" t="s">
        <v>129</v>
      </c>
      <c r="E27" s="42" t="s">
        <v>66</v>
      </c>
      <c r="F27" s="43">
        <f>F28</f>
        <v>20.3</v>
      </c>
      <c r="G27" s="45">
        <v>20.3</v>
      </c>
      <c r="H27" s="44">
        <f t="shared" si="0"/>
        <v>100</v>
      </c>
    </row>
    <row r="28" spans="1:8" ht="15" customHeight="1">
      <c r="A28" s="114" t="s">
        <v>123</v>
      </c>
      <c r="B28" s="42" t="s">
        <v>63</v>
      </c>
      <c r="C28" s="42" t="s">
        <v>102</v>
      </c>
      <c r="D28" s="42" t="s">
        <v>129</v>
      </c>
      <c r="E28" s="42" t="s">
        <v>121</v>
      </c>
      <c r="F28" s="43">
        <v>20.3</v>
      </c>
      <c r="G28" s="45">
        <v>20.3</v>
      </c>
      <c r="H28" s="44">
        <f t="shared" si="0"/>
        <v>100</v>
      </c>
    </row>
    <row r="29" spans="1:8" ht="15" customHeight="1">
      <c r="A29" s="114" t="s">
        <v>120</v>
      </c>
      <c r="B29" s="42" t="s">
        <v>63</v>
      </c>
      <c r="C29" s="42" t="s">
        <v>102</v>
      </c>
      <c r="D29" s="42" t="s">
        <v>175</v>
      </c>
      <c r="E29" s="42" t="s">
        <v>66</v>
      </c>
      <c r="F29" s="43">
        <v>20.2</v>
      </c>
      <c r="G29" s="45">
        <v>20.2</v>
      </c>
      <c r="H29" s="44">
        <f t="shared" si="0"/>
        <v>100</v>
      </c>
    </row>
    <row r="30" spans="1:8" ht="15" customHeight="1" thickBot="1">
      <c r="A30" s="114" t="s">
        <v>123</v>
      </c>
      <c r="B30" s="42" t="s">
        <v>63</v>
      </c>
      <c r="C30" s="42" t="s">
        <v>102</v>
      </c>
      <c r="D30" s="42" t="s">
        <v>175</v>
      </c>
      <c r="E30" s="42" t="s">
        <v>121</v>
      </c>
      <c r="F30" s="43">
        <v>20.2</v>
      </c>
      <c r="G30" s="45">
        <v>20.2</v>
      </c>
      <c r="H30" s="44">
        <f t="shared" si="0"/>
        <v>100</v>
      </c>
    </row>
    <row r="31" spans="1:8" ht="15" customHeight="1" thickBot="1">
      <c r="A31" s="118" t="s">
        <v>130</v>
      </c>
      <c r="B31" s="85" t="s">
        <v>63</v>
      </c>
      <c r="C31" s="85" t="s">
        <v>103</v>
      </c>
      <c r="D31" s="85" t="s">
        <v>65</v>
      </c>
      <c r="E31" s="85" t="s">
        <v>66</v>
      </c>
      <c r="F31" s="86">
        <f>F32</f>
        <v>5</v>
      </c>
      <c r="G31" s="98">
        <f>G32</f>
        <v>0</v>
      </c>
      <c r="H31" s="87">
        <f t="shared" si="0"/>
        <v>0</v>
      </c>
    </row>
    <row r="32" spans="1:8" ht="15" customHeight="1" thickBot="1">
      <c r="A32" s="115" t="s">
        <v>131</v>
      </c>
      <c r="B32" s="42" t="s">
        <v>63</v>
      </c>
      <c r="C32" s="42" t="s">
        <v>103</v>
      </c>
      <c r="D32" s="42" t="s">
        <v>132</v>
      </c>
      <c r="E32" s="42" t="s">
        <v>66</v>
      </c>
      <c r="F32" s="43">
        <v>5</v>
      </c>
      <c r="G32" s="45"/>
      <c r="H32" s="44">
        <f t="shared" si="0"/>
        <v>0</v>
      </c>
    </row>
    <row r="33" spans="1:8" ht="15" customHeight="1" thickBot="1">
      <c r="A33" s="115" t="s">
        <v>123</v>
      </c>
      <c r="B33" s="42" t="s">
        <v>63</v>
      </c>
      <c r="C33" s="42" t="s">
        <v>103</v>
      </c>
      <c r="D33" s="42" t="s">
        <v>132</v>
      </c>
      <c r="E33" s="42" t="s">
        <v>121</v>
      </c>
      <c r="F33" s="43">
        <v>5</v>
      </c>
      <c r="G33" s="45"/>
      <c r="H33" s="44">
        <f t="shared" si="0"/>
        <v>0</v>
      </c>
    </row>
    <row r="34" spans="1:8" ht="18" customHeight="1">
      <c r="A34" s="84" t="s">
        <v>71</v>
      </c>
      <c r="B34" s="85" t="s">
        <v>63</v>
      </c>
      <c r="C34" s="85" t="s">
        <v>33</v>
      </c>
      <c r="D34" s="85" t="s">
        <v>65</v>
      </c>
      <c r="E34" s="85" t="s">
        <v>66</v>
      </c>
      <c r="F34" s="86">
        <f>F35+F39</f>
        <v>3.1</v>
      </c>
      <c r="G34" s="86">
        <f>G35+G39</f>
        <v>1.4</v>
      </c>
      <c r="H34" s="87">
        <f t="shared" si="0"/>
        <v>45.16129032258064</v>
      </c>
    </row>
    <row r="35" spans="1:8" s="91" customFormat="1" ht="12.75" customHeight="1">
      <c r="A35" s="111" t="s">
        <v>118</v>
      </c>
      <c r="B35" s="42" t="s">
        <v>63</v>
      </c>
      <c r="C35" s="42" t="s">
        <v>33</v>
      </c>
      <c r="D35" s="42" t="s">
        <v>117</v>
      </c>
      <c r="E35" s="42" t="s">
        <v>66</v>
      </c>
      <c r="F35" s="43">
        <f>F36</f>
        <v>1.7000000000000002</v>
      </c>
      <c r="G35" s="43">
        <f>G36</f>
        <v>0</v>
      </c>
      <c r="H35" s="44">
        <f t="shared" si="0"/>
        <v>0</v>
      </c>
    </row>
    <row r="36" spans="1:8" ht="38.25">
      <c r="A36" s="112" t="s">
        <v>133</v>
      </c>
      <c r="B36" s="42" t="s">
        <v>63</v>
      </c>
      <c r="C36" s="42" t="s">
        <v>33</v>
      </c>
      <c r="D36" s="42" t="s">
        <v>135</v>
      </c>
      <c r="E36" s="42" t="s">
        <v>66</v>
      </c>
      <c r="F36" s="43">
        <f>F37+F38</f>
        <v>1.7000000000000002</v>
      </c>
      <c r="G36" s="43">
        <f>G37+G38</f>
        <v>0</v>
      </c>
      <c r="H36" s="44">
        <f t="shared" si="0"/>
        <v>0</v>
      </c>
    </row>
    <row r="37" spans="1:8" ht="38.25">
      <c r="A37" s="112" t="s">
        <v>134</v>
      </c>
      <c r="B37" s="42" t="s">
        <v>63</v>
      </c>
      <c r="C37" s="42" t="s">
        <v>33</v>
      </c>
      <c r="D37" s="42" t="s">
        <v>135</v>
      </c>
      <c r="E37" s="42" t="s">
        <v>111</v>
      </c>
      <c r="F37" s="43">
        <v>1.6</v>
      </c>
      <c r="G37" s="43"/>
      <c r="H37" s="44">
        <f t="shared" si="0"/>
        <v>0</v>
      </c>
    </row>
    <row r="38" spans="1:8" ht="12.75">
      <c r="A38" s="111" t="s">
        <v>123</v>
      </c>
      <c r="B38" s="42" t="s">
        <v>63</v>
      </c>
      <c r="C38" s="42" t="s">
        <v>33</v>
      </c>
      <c r="D38" s="42" t="s">
        <v>135</v>
      </c>
      <c r="E38" s="42" t="s">
        <v>121</v>
      </c>
      <c r="F38" s="43">
        <v>0.1</v>
      </c>
      <c r="G38" s="43"/>
      <c r="H38" s="44">
        <f t="shared" si="0"/>
        <v>0</v>
      </c>
    </row>
    <row r="39" spans="1:8" ht="12.75">
      <c r="A39" s="34" t="s">
        <v>176</v>
      </c>
      <c r="B39" s="42" t="s">
        <v>63</v>
      </c>
      <c r="C39" s="42" t="s">
        <v>33</v>
      </c>
      <c r="D39" s="42" t="s">
        <v>177</v>
      </c>
      <c r="E39" s="42" t="s">
        <v>66</v>
      </c>
      <c r="F39" s="43">
        <v>1.4</v>
      </c>
      <c r="G39" s="43">
        <v>1.4</v>
      </c>
      <c r="H39" s="44">
        <f t="shared" si="0"/>
        <v>100</v>
      </c>
    </row>
    <row r="40" spans="1:8" ht="12.75">
      <c r="A40" s="111" t="s">
        <v>123</v>
      </c>
      <c r="B40" s="42" t="s">
        <v>63</v>
      </c>
      <c r="C40" s="42" t="s">
        <v>33</v>
      </c>
      <c r="D40" s="42" t="s">
        <v>177</v>
      </c>
      <c r="E40" s="42" t="s">
        <v>121</v>
      </c>
      <c r="F40" s="43">
        <v>1.4</v>
      </c>
      <c r="G40" s="43">
        <v>1.4</v>
      </c>
      <c r="H40" s="44">
        <f t="shared" si="0"/>
        <v>100</v>
      </c>
    </row>
    <row r="41" spans="1:8" ht="12.75">
      <c r="A41" s="88" t="s">
        <v>72</v>
      </c>
      <c r="B41" s="85" t="s">
        <v>63</v>
      </c>
      <c r="C41" s="89" t="s">
        <v>35</v>
      </c>
      <c r="D41" s="89" t="s">
        <v>65</v>
      </c>
      <c r="E41" s="89" t="s">
        <v>66</v>
      </c>
      <c r="F41" s="86">
        <f>F42</f>
        <v>62.8</v>
      </c>
      <c r="G41" s="86">
        <f>G42</f>
        <v>32</v>
      </c>
      <c r="H41" s="87">
        <f t="shared" si="0"/>
        <v>50.955414012738856</v>
      </c>
    </row>
    <row r="42" spans="1:8" ht="12.75">
      <c r="A42" s="46" t="s">
        <v>73</v>
      </c>
      <c r="B42" s="42" t="s">
        <v>63</v>
      </c>
      <c r="C42" s="47" t="s">
        <v>37</v>
      </c>
      <c r="D42" s="47" t="s">
        <v>65</v>
      </c>
      <c r="E42" s="47" t="s">
        <v>66</v>
      </c>
      <c r="F42" s="43">
        <v>62.8</v>
      </c>
      <c r="G42" s="43">
        <v>32</v>
      </c>
      <c r="H42" s="44">
        <f t="shared" si="0"/>
        <v>50.955414012738856</v>
      </c>
    </row>
    <row r="43" spans="1:8" ht="25.5">
      <c r="A43" s="46" t="s">
        <v>74</v>
      </c>
      <c r="B43" s="42" t="s">
        <v>63</v>
      </c>
      <c r="C43" s="119" t="s">
        <v>37</v>
      </c>
      <c r="D43" s="120" t="s">
        <v>136</v>
      </c>
      <c r="E43" s="47" t="s">
        <v>66</v>
      </c>
      <c r="F43" s="43">
        <f>F44+F45</f>
        <v>62.8</v>
      </c>
      <c r="G43" s="43">
        <f>G44+G45</f>
        <v>32</v>
      </c>
      <c r="H43" s="44">
        <f t="shared" si="0"/>
        <v>50.955414012738856</v>
      </c>
    </row>
    <row r="44" spans="1:8" ht="38.25">
      <c r="A44" s="113" t="s">
        <v>112</v>
      </c>
      <c r="B44" s="42" t="s">
        <v>63</v>
      </c>
      <c r="C44" s="47" t="s">
        <v>37</v>
      </c>
      <c r="D44" s="121" t="s">
        <v>136</v>
      </c>
      <c r="E44" s="47" t="s">
        <v>111</v>
      </c>
      <c r="F44" s="43">
        <v>38.4</v>
      </c>
      <c r="G44" s="43">
        <v>25.6</v>
      </c>
      <c r="H44" s="44">
        <f t="shared" si="0"/>
        <v>66.66666666666667</v>
      </c>
    </row>
    <row r="45" spans="1:8" ht="12.75">
      <c r="A45" s="114" t="s">
        <v>123</v>
      </c>
      <c r="B45" s="42" t="s">
        <v>63</v>
      </c>
      <c r="C45" s="47" t="s">
        <v>37</v>
      </c>
      <c r="D45" s="120" t="s">
        <v>136</v>
      </c>
      <c r="E45" s="47" t="s">
        <v>121</v>
      </c>
      <c r="F45" s="43">
        <v>24.4</v>
      </c>
      <c r="G45" s="43">
        <v>6.4</v>
      </c>
      <c r="H45" s="44">
        <f t="shared" si="0"/>
        <v>26.229508196721312</v>
      </c>
    </row>
    <row r="46" spans="1:8" ht="25.5">
      <c r="A46" s="84" t="s">
        <v>75</v>
      </c>
      <c r="B46" s="85" t="s">
        <v>63</v>
      </c>
      <c r="C46" s="85" t="s">
        <v>39</v>
      </c>
      <c r="D46" s="85" t="s">
        <v>65</v>
      </c>
      <c r="E46" s="85" t="s">
        <v>66</v>
      </c>
      <c r="F46" s="86">
        <f>F47</f>
        <v>732.4</v>
      </c>
      <c r="G46" s="86">
        <f>G47</f>
        <v>489.4</v>
      </c>
      <c r="H46" s="87">
        <f t="shared" si="0"/>
        <v>66.8214090660841</v>
      </c>
    </row>
    <row r="47" spans="1:8" s="91" customFormat="1" ht="12.75">
      <c r="A47" s="92" t="s">
        <v>42</v>
      </c>
      <c r="B47" s="42" t="s">
        <v>63</v>
      </c>
      <c r="C47" s="42" t="s">
        <v>41</v>
      </c>
      <c r="D47" s="42" t="s">
        <v>65</v>
      </c>
      <c r="E47" s="42" t="s">
        <v>66</v>
      </c>
      <c r="F47" s="43">
        <v>732.4</v>
      </c>
      <c r="G47" s="43">
        <v>489.4</v>
      </c>
      <c r="H47" s="44">
        <f t="shared" si="0"/>
        <v>66.8214090660841</v>
      </c>
    </row>
    <row r="48" spans="1:8" s="91" customFormat="1" ht="25.5">
      <c r="A48" s="122" t="s">
        <v>138</v>
      </c>
      <c r="B48" s="42" t="s">
        <v>63</v>
      </c>
      <c r="C48" s="42" t="s">
        <v>41</v>
      </c>
      <c r="D48" s="42" t="s">
        <v>137</v>
      </c>
      <c r="E48" s="42" t="s">
        <v>66</v>
      </c>
      <c r="F48" s="43">
        <v>732.4</v>
      </c>
      <c r="G48" s="90">
        <v>489.4</v>
      </c>
      <c r="H48" s="44">
        <f t="shared" si="0"/>
        <v>66.8214090660841</v>
      </c>
    </row>
    <row r="49" spans="1:8" ht="27" customHeight="1">
      <c r="A49" s="122" t="s">
        <v>140</v>
      </c>
      <c r="B49" s="42" t="s">
        <v>63</v>
      </c>
      <c r="C49" s="42" t="s">
        <v>41</v>
      </c>
      <c r="D49" s="42" t="s">
        <v>139</v>
      </c>
      <c r="E49" s="42" t="s">
        <v>66</v>
      </c>
      <c r="F49" s="43">
        <v>732.4</v>
      </c>
      <c r="G49" s="45">
        <v>489.4</v>
      </c>
      <c r="H49" s="44">
        <f t="shared" si="0"/>
        <v>66.8214090660841</v>
      </c>
    </row>
    <row r="50" spans="1:8" ht="17.25" customHeight="1">
      <c r="A50" s="123" t="s">
        <v>142</v>
      </c>
      <c r="B50" s="42" t="s">
        <v>63</v>
      </c>
      <c r="C50" s="42" t="s">
        <v>41</v>
      </c>
      <c r="D50" s="42" t="s">
        <v>141</v>
      </c>
      <c r="E50" s="42" t="s">
        <v>66</v>
      </c>
      <c r="F50" s="43">
        <f>F51+F52</f>
        <v>732.4</v>
      </c>
      <c r="G50" s="43">
        <f>G51+G52</f>
        <v>489.4</v>
      </c>
      <c r="H50" s="44">
        <f t="shared" si="0"/>
        <v>66.8214090660841</v>
      </c>
    </row>
    <row r="51" spans="1:8" ht="24" customHeight="1">
      <c r="A51" s="113" t="s">
        <v>112</v>
      </c>
      <c r="B51" s="42" t="s">
        <v>63</v>
      </c>
      <c r="C51" s="42" t="s">
        <v>41</v>
      </c>
      <c r="D51" s="42" t="s">
        <v>141</v>
      </c>
      <c r="E51" s="42" t="s">
        <v>111</v>
      </c>
      <c r="F51" s="43">
        <v>624.4</v>
      </c>
      <c r="G51" s="45">
        <v>436.4</v>
      </c>
      <c r="H51" s="44">
        <f t="shared" si="0"/>
        <v>69.89109545163356</v>
      </c>
    </row>
    <row r="52" spans="1:8" ht="17.25" customHeight="1">
      <c r="A52" s="114" t="s">
        <v>123</v>
      </c>
      <c r="B52" s="42" t="s">
        <v>63</v>
      </c>
      <c r="C52" s="42" t="s">
        <v>41</v>
      </c>
      <c r="D52" s="42" t="s">
        <v>141</v>
      </c>
      <c r="E52" s="42" t="s">
        <v>121</v>
      </c>
      <c r="F52" s="43">
        <v>108</v>
      </c>
      <c r="G52" s="45">
        <v>53</v>
      </c>
      <c r="H52" s="44">
        <f t="shared" si="0"/>
        <v>49.074074074074076</v>
      </c>
    </row>
    <row r="53" spans="1:8" ht="17.25" customHeight="1">
      <c r="A53" s="99" t="s">
        <v>99</v>
      </c>
      <c r="B53" s="85" t="s">
        <v>63</v>
      </c>
      <c r="C53" s="85" t="s">
        <v>97</v>
      </c>
      <c r="D53" s="85" t="s">
        <v>65</v>
      </c>
      <c r="E53" s="85" t="s">
        <v>66</v>
      </c>
      <c r="F53" s="86">
        <f>F54</f>
        <v>238</v>
      </c>
      <c r="G53" s="98">
        <f>G54</f>
        <v>140.4</v>
      </c>
      <c r="H53" s="87">
        <f t="shared" si="0"/>
        <v>58.991596638655466</v>
      </c>
    </row>
    <row r="54" spans="1:8" s="91" customFormat="1" ht="17.25" customHeight="1">
      <c r="A54" s="26" t="s">
        <v>98</v>
      </c>
      <c r="B54" s="42" t="s">
        <v>63</v>
      </c>
      <c r="C54" s="42" t="s">
        <v>96</v>
      </c>
      <c r="D54" s="42" t="s">
        <v>65</v>
      </c>
      <c r="E54" s="42" t="s">
        <v>66</v>
      </c>
      <c r="F54" s="43">
        <v>238</v>
      </c>
      <c r="G54" s="43">
        <v>140.4</v>
      </c>
      <c r="H54" s="44">
        <f t="shared" si="0"/>
        <v>58.991596638655466</v>
      </c>
    </row>
    <row r="55" spans="1:8" ht="36.75" customHeight="1">
      <c r="A55" s="114" t="s">
        <v>170</v>
      </c>
      <c r="B55" s="42" t="s">
        <v>63</v>
      </c>
      <c r="C55" s="42" t="s">
        <v>96</v>
      </c>
      <c r="D55" s="126" t="s">
        <v>171</v>
      </c>
      <c r="E55" s="42" t="s">
        <v>66</v>
      </c>
      <c r="F55" s="43">
        <v>238</v>
      </c>
      <c r="G55" s="45">
        <v>140.4</v>
      </c>
      <c r="H55" s="44">
        <f t="shared" si="0"/>
        <v>58.991596638655466</v>
      </c>
    </row>
    <row r="56" spans="1:8" ht="17.25" customHeight="1">
      <c r="A56" s="114" t="s">
        <v>123</v>
      </c>
      <c r="B56" s="42" t="s">
        <v>63</v>
      </c>
      <c r="C56" s="42" t="s">
        <v>96</v>
      </c>
      <c r="D56" s="126" t="s">
        <v>171</v>
      </c>
      <c r="E56" s="42" t="s">
        <v>121</v>
      </c>
      <c r="F56" s="43">
        <v>238</v>
      </c>
      <c r="G56" s="45">
        <v>140.4</v>
      </c>
      <c r="H56" s="44">
        <f t="shared" si="0"/>
        <v>58.991596638655466</v>
      </c>
    </row>
    <row r="57" spans="1:8" ht="17.25" customHeight="1">
      <c r="A57" s="84" t="s">
        <v>76</v>
      </c>
      <c r="B57" s="85" t="s">
        <v>63</v>
      </c>
      <c r="C57" s="85" t="s">
        <v>43</v>
      </c>
      <c r="D57" s="85" t="s">
        <v>65</v>
      </c>
      <c r="E57" s="85" t="s">
        <v>66</v>
      </c>
      <c r="F57" s="86">
        <f>F58+F72</f>
        <v>216.79999999999998</v>
      </c>
      <c r="G57" s="86">
        <f>G58+G72</f>
        <v>138.5</v>
      </c>
      <c r="H57" s="87">
        <f t="shared" si="0"/>
        <v>63.883763837638384</v>
      </c>
    </row>
    <row r="58" spans="1:8" s="91" customFormat="1" ht="17.25" customHeight="1">
      <c r="A58" s="93" t="s">
        <v>91</v>
      </c>
      <c r="B58" s="42" t="s">
        <v>63</v>
      </c>
      <c r="C58" s="42" t="s">
        <v>45</v>
      </c>
      <c r="D58" s="42" t="s">
        <v>65</v>
      </c>
      <c r="E58" s="42" t="s">
        <v>66</v>
      </c>
      <c r="F58" s="43">
        <f>F59</f>
        <v>27.2</v>
      </c>
      <c r="G58" s="43">
        <f>G59</f>
        <v>12.399999999999999</v>
      </c>
      <c r="H58" s="44">
        <f t="shared" si="0"/>
        <v>45.58823529411764</v>
      </c>
    </row>
    <row r="59" spans="1:8" ht="12.75">
      <c r="A59" s="124" t="s">
        <v>144</v>
      </c>
      <c r="B59" s="42" t="s">
        <v>63</v>
      </c>
      <c r="C59" s="42" t="s">
        <v>45</v>
      </c>
      <c r="D59" s="42" t="s">
        <v>143</v>
      </c>
      <c r="E59" s="42" t="s">
        <v>66</v>
      </c>
      <c r="F59" s="43">
        <f>F60+F63+F66+F69</f>
        <v>27.2</v>
      </c>
      <c r="G59" s="43">
        <f>G60+G63+G66+G69</f>
        <v>12.399999999999999</v>
      </c>
      <c r="H59" s="44">
        <f t="shared" si="0"/>
        <v>45.58823529411764</v>
      </c>
    </row>
    <row r="60" spans="1:8" ht="12.75">
      <c r="A60" s="123" t="s">
        <v>146</v>
      </c>
      <c r="B60" s="42" t="s">
        <v>63</v>
      </c>
      <c r="C60" s="42" t="s">
        <v>45</v>
      </c>
      <c r="D60" s="42" t="s">
        <v>145</v>
      </c>
      <c r="E60" s="42" t="s">
        <v>66</v>
      </c>
      <c r="F60" s="43">
        <v>6</v>
      </c>
      <c r="G60" s="45"/>
      <c r="H60" s="44">
        <f t="shared" si="0"/>
        <v>0</v>
      </c>
    </row>
    <row r="61" spans="1:8" ht="12.75">
      <c r="A61" s="124" t="s">
        <v>120</v>
      </c>
      <c r="B61" s="42" t="s">
        <v>63</v>
      </c>
      <c r="C61" s="42" t="s">
        <v>45</v>
      </c>
      <c r="D61" s="42" t="s">
        <v>147</v>
      </c>
      <c r="E61" s="42" t="s">
        <v>66</v>
      </c>
      <c r="F61" s="43">
        <v>6</v>
      </c>
      <c r="G61" s="45"/>
      <c r="H61" s="44">
        <f t="shared" si="0"/>
        <v>0</v>
      </c>
    </row>
    <row r="62" spans="1:8" ht="12.75">
      <c r="A62" s="111" t="s">
        <v>123</v>
      </c>
      <c r="B62" s="42" t="s">
        <v>63</v>
      </c>
      <c r="C62" s="42" t="s">
        <v>45</v>
      </c>
      <c r="D62" s="42" t="s">
        <v>147</v>
      </c>
      <c r="E62" s="42" t="s">
        <v>121</v>
      </c>
      <c r="F62" s="43">
        <v>6</v>
      </c>
      <c r="G62" s="45"/>
      <c r="H62" s="44">
        <f t="shared" si="0"/>
        <v>0</v>
      </c>
    </row>
    <row r="63" spans="1:8" ht="12.75">
      <c r="A63" s="123" t="s">
        <v>149</v>
      </c>
      <c r="B63" s="42" t="s">
        <v>63</v>
      </c>
      <c r="C63" s="42" t="s">
        <v>45</v>
      </c>
      <c r="D63" s="42" t="s">
        <v>148</v>
      </c>
      <c r="E63" s="42" t="s">
        <v>66</v>
      </c>
      <c r="F63" s="43">
        <v>7.7</v>
      </c>
      <c r="G63" s="45"/>
      <c r="H63" s="44">
        <f t="shared" si="0"/>
        <v>0</v>
      </c>
    </row>
    <row r="64" spans="1:8" ht="12.75">
      <c r="A64" s="124" t="s">
        <v>120</v>
      </c>
      <c r="B64" s="42" t="s">
        <v>63</v>
      </c>
      <c r="C64" s="42" t="s">
        <v>45</v>
      </c>
      <c r="D64" s="42" t="s">
        <v>150</v>
      </c>
      <c r="E64" s="42" t="s">
        <v>66</v>
      </c>
      <c r="F64" s="43">
        <v>7.7</v>
      </c>
      <c r="G64" s="45"/>
      <c r="H64" s="44">
        <f t="shared" si="0"/>
        <v>0</v>
      </c>
    </row>
    <row r="65" spans="1:8" ht="12.75">
      <c r="A65" s="114" t="s">
        <v>123</v>
      </c>
      <c r="B65" s="42" t="s">
        <v>63</v>
      </c>
      <c r="C65" s="42" t="s">
        <v>45</v>
      </c>
      <c r="D65" s="42" t="s">
        <v>150</v>
      </c>
      <c r="E65" s="42" t="s">
        <v>121</v>
      </c>
      <c r="F65" s="43">
        <v>7.7</v>
      </c>
      <c r="G65" s="45"/>
      <c r="H65" s="44">
        <f t="shared" si="0"/>
        <v>0</v>
      </c>
    </row>
    <row r="66" spans="1:8" ht="25.5">
      <c r="A66" s="122" t="s">
        <v>92</v>
      </c>
      <c r="B66" s="42" t="s">
        <v>63</v>
      </c>
      <c r="C66" s="42" t="s">
        <v>45</v>
      </c>
      <c r="D66" s="42" t="s">
        <v>151</v>
      </c>
      <c r="E66" s="42" t="s">
        <v>66</v>
      </c>
      <c r="F66" s="43">
        <v>2.3</v>
      </c>
      <c r="G66" s="45">
        <v>2.3</v>
      </c>
      <c r="H66" s="44">
        <f t="shared" si="0"/>
        <v>100</v>
      </c>
    </row>
    <row r="67" spans="1:8" ht="12.75">
      <c r="A67" s="124" t="s">
        <v>120</v>
      </c>
      <c r="B67" s="42" t="s">
        <v>63</v>
      </c>
      <c r="C67" s="42" t="s">
        <v>45</v>
      </c>
      <c r="D67" s="42" t="s">
        <v>152</v>
      </c>
      <c r="E67" s="42" t="s">
        <v>66</v>
      </c>
      <c r="F67" s="43">
        <v>2.3</v>
      </c>
      <c r="G67" s="45">
        <v>2.3</v>
      </c>
      <c r="H67" s="44">
        <f t="shared" si="0"/>
        <v>100</v>
      </c>
    </row>
    <row r="68" spans="1:8" ht="12.75">
      <c r="A68" s="114" t="s">
        <v>123</v>
      </c>
      <c r="B68" s="42" t="s">
        <v>63</v>
      </c>
      <c r="C68" s="42" t="s">
        <v>45</v>
      </c>
      <c r="D68" s="42" t="s">
        <v>152</v>
      </c>
      <c r="E68" s="42" t="s">
        <v>121</v>
      </c>
      <c r="F68" s="43">
        <v>2.3</v>
      </c>
      <c r="G68" s="45">
        <v>2.3</v>
      </c>
      <c r="H68" s="44">
        <f t="shared" si="0"/>
        <v>100</v>
      </c>
    </row>
    <row r="69" spans="1:8" ht="12.75">
      <c r="A69" s="123" t="s">
        <v>155</v>
      </c>
      <c r="B69" s="42" t="s">
        <v>63</v>
      </c>
      <c r="C69" s="42" t="s">
        <v>45</v>
      </c>
      <c r="D69" s="42" t="s">
        <v>153</v>
      </c>
      <c r="E69" s="42" t="s">
        <v>66</v>
      </c>
      <c r="F69" s="43">
        <v>11.2</v>
      </c>
      <c r="G69" s="45">
        <v>10.1</v>
      </c>
      <c r="H69" s="44">
        <f t="shared" si="0"/>
        <v>90.17857142857143</v>
      </c>
    </row>
    <row r="70" spans="1:8" ht="12.75">
      <c r="A70" s="124" t="s">
        <v>120</v>
      </c>
      <c r="B70" s="42" t="s">
        <v>63</v>
      </c>
      <c r="C70" s="42" t="s">
        <v>45</v>
      </c>
      <c r="D70" s="42" t="s">
        <v>154</v>
      </c>
      <c r="E70" s="42" t="s">
        <v>66</v>
      </c>
      <c r="F70" s="43">
        <v>11.2</v>
      </c>
      <c r="G70" s="45">
        <v>10.1</v>
      </c>
      <c r="H70" s="44">
        <f t="shared" si="0"/>
        <v>90.17857142857143</v>
      </c>
    </row>
    <row r="71" spans="1:8" ht="12.75">
      <c r="A71" s="114" t="s">
        <v>123</v>
      </c>
      <c r="B71" s="42" t="s">
        <v>63</v>
      </c>
      <c r="C71" s="42" t="s">
        <v>45</v>
      </c>
      <c r="D71" s="42" t="s">
        <v>154</v>
      </c>
      <c r="E71" s="42" t="s">
        <v>121</v>
      </c>
      <c r="F71" s="43">
        <v>11.2</v>
      </c>
      <c r="G71" s="45">
        <v>10.1</v>
      </c>
      <c r="H71" s="44">
        <f t="shared" si="0"/>
        <v>90.17857142857143</v>
      </c>
    </row>
    <row r="72" spans="1:8" ht="12.75">
      <c r="A72" s="114" t="s">
        <v>156</v>
      </c>
      <c r="B72" s="42" t="s">
        <v>63</v>
      </c>
      <c r="C72" s="42" t="s">
        <v>94</v>
      </c>
      <c r="D72" s="42" t="s">
        <v>65</v>
      </c>
      <c r="E72" s="42" t="s">
        <v>66</v>
      </c>
      <c r="F72" s="43">
        <f>F73</f>
        <v>189.6</v>
      </c>
      <c r="G72" s="43">
        <v>126.1</v>
      </c>
      <c r="H72" s="44">
        <f t="shared" si="0"/>
        <v>66.5084388185654</v>
      </c>
    </row>
    <row r="73" spans="1:8" ht="12.75">
      <c r="A73" s="114" t="s">
        <v>144</v>
      </c>
      <c r="B73" s="42" t="s">
        <v>63</v>
      </c>
      <c r="C73" s="42" t="s">
        <v>94</v>
      </c>
      <c r="D73" s="42" t="s">
        <v>143</v>
      </c>
      <c r="E73" s="42" t="s">
        <v>66</v>
      </c>
      <c r="F73" s="43">
        <v>189.6</v>
      </c>
      <c r="G73" s="45">
        <v>126.1</v>
      </c>
      <c r="H73" s="44">
        <f t="shared" si="0"/>
        <v>66.5084388185654</v>
      </c>
    </row>
    <row r="74" spans="1:8" ht="12.75">
      <c r="A74" s="114" t="s">
        <v>157</v>
      </c>
      <c r="B74" s="42" t="s">
        <v>63</v>
      </c>
      <c r="C74" s="42" t="s">
        <v>94</v>
      </c>
      <c r="D74" s="42" t="s">
        <v>158</v>
      </c>
      <c r="E74" s="42" t="s">
        <v>66</v>
      </c>
      <c r="F74" s="43">
        <v>189.6</v>
      </c>
      <c r="G74" s="45">
        <v>126.1</v>
      </c>
      <c r="H74" s="44">
        <f t="shared" si="0"/>
        <v>66.5084388185654</v>
      </c>
    </row>
    <row r="75" spans="1:8" ht="12.75">
      <c r="A75" s="114" t="s">
        <v>142</v>
      </c>
      <c r="B75" s="42" t="s">
        <v>63</v>
      </c>
      <c r="C75" s="42" t="s">
        <v>94</v>
      </c>
      <c r="D75" s="42" t="s">
        <v>159</v>
      </c>
      <c r="E75" s="42" t="s">
        <v>66</v>
      </c>
      <c r="F75" s="43">
        <v>189.6</v>
      </c>
      <c r="G75" s="45">
        <v>126.1</v>
      </c>
      <c r="H75" s="44">
        <f t="shared" si="0"/>
        <v>66.5084388185654</v>
      </c>
    </row>
    <row r="76" spans="1:8" ht="38.25">
      <c r="A76" s="113" t="s">
        <v>112</v>
      </c>
      <c r="B76" s="42" t="s">
        <v>63</v>
      </c>
      <c r="C76" s="42" t="s">
        <v>94</v>
      </c>
      <c r="D76" s="42" t="s">
        <v>159</v>
      </c>
      <c r="E76" s="42" t="s">
        <v>111</v>
      </c>
      <c r="F76" s="43">
        <v>189.6</v>
      </c>
      <c r="G76" s="45">
        <v>126.1</v>
      </c>
      <c r="H76" s="44">
        <f t="shared" si="0"/>
        <v>66.5084388185654</v>
      </c>
    </row>
    <row r="77" spans="1:8" ht="12.75">
      <c r="A77" s="84" t="s">
        <v>93</v>
      </c>
      <c r="B77" s="85" t="s">
        <v>63</v>
      </c>
      <c r="C77" s="85" t="s">
        <v>47</v>
      </c>
      <c r="D77" s="85" t="s">
        <v>65</v>
      </c>
      <c r="E77" s="85" t="s">
        <v>66</v>
      </c>
      <c r="F77" s="86">
        <f>F78</f>
        <v>2368.3</v>
      </c>
      <c r="G77" s="86">
        <f>G78</f>
        <v>1547.8</v>
      </c>
      <c r="H77" s="87">
        <f t="shared" si="0"/>
        <v>65.35489591690241</v>
      </c>
    </row>
    <row r="78" spans="1:8" ht="12.75">
      <c r="A78" s="34" t="s">
        <v>50</v>
      </c>
      <c r="B78" s="42" t="s">
        <v>63</v>
      </c>
      <c r="C78" s="42" t="s">
        <v>49</v>
      </c>
      <c r="D78" s="42" t="s">
        <v>65</v>
      </c>
      <c r="E78" s="42" t="s">
        <v>66</v>
      </c>
      <c r="F78" s="43">
        <v>2368.3</v>
      </c>
      <c r="G78" s="43">
        <f>G79</f>
        <v>1547.8</v>
      </c>
      <c r="H78" s="44">
        <f t="shared" si="0"/>
        <v>65.35489591690241</v>
      </c>
    </row>
    <row r="79" spans="1:8" ht="12.75">
      <c r="A79" s="114" t="s">
        <v>160</v>
      </c>
      <c r="B79" s="42" t="s">
        <v>63</v>
      </c>
      <c r="C79" s="42" t="s">
        <v>49</v>
      </c>
      <c r="D79" s="42" t="s">
        <v>164</v>
      </c>
      <c r="E79" s="42" t="s">
        <v>66</v>
      </c>
      <c r="F79" s="43">
        <v>2368.3</v>
      </c>
      <c r="G79" s="45">
        <v>1547.8</v>
      </c>
      <c r="H79" s="44">
        <f aca="true" t="shared" si="1" ref="H79:H89">G79/F79*100</f>
        <v>65.35489591690241</v>
      </c>
    </row>
    <row r="80" spans="1:8" ht="12.75">
      <c r="A80" s="114" t="s">
        <v>161</v>
      </c>
      <c r="B80" s="42" t="s">
        <v>63</v>
      </c>
      <c r="C80" s="42" t="s">
        <v>49</v>
      </c>
      <c r="D80" s="42" t="s">
        <v>163</v>
      </c>
      <c r="E80" s="42" t="s">
        <v>66</v>
      </c>
      <c r="F80" s="43">
        <v>2368.3</v>
      </c>
      <c r="G80" s="45">
        <v>1547.8</v>
      </c>
      <c r="H80" s="44">
        <f t="shared" si="1"/>
        <v>65.35489591690241</v>
      </c>
    </row>
    <row r="81" spans="1:8" ht="12.75">
      <c r="A81" s="123" t="s">
        <v>142</v>
      </c>
      <c r="B81" s="42" t="s">
        <v>63</v>
      </c>
      <c r="C81" s="42" t="s">
        <v>49</v>
      </c>
      <c r="D81" s="42" t="s">
        <v>162</v>
      </c>
      <c r="E81" s="42" t="s">
        <v>66</v>
      </c>
      <c r="F81" s="43">
        <f>F82+F83+F84</f>
        <v>2368.3</v>
      </c>
      <c r="G81" s="43">
        <f>G82+G83+G84</f>
        <v>1547.8000000000002</v>
      </c>
      <c r="H81" s="44">
        <f t="shared" si="1"/>
        <v>65.35489591690242</v>
      </c>
    </row>
    <row r="82" spans="1:8" ht="38.25">
      <c r="A82" s="113" t="s">
        <v>112</v>
      </c>
      <c r="B82" s="42" t="s">
        <v>63</v>
      </c>
      <c r="C82" s="42" t="s">
        <v>49</v>
      </c>
      <c r="D82" s="42" t="s">
        <v>162</v>
      </c>
      <c r="E82" s="42" t="s">
        <v>111</v>
      </c>
      <c r="F82" s="43">
        <v>1373.9</v>
      </c>
      <c r="G82" s="45">
        <v>896.1</v>
      </c>
      <c r="H82" s="44">
        <f t="shared" si="1"/>
        <v>65.22308756095786</v>
      </c>
    </row>
    <row r="83" spans="1:8" ht="12.75">
      <c r="A83" s="114" t="s">
        <v>123</v>
      </c>
      <c r="B83" s="42" t="s">
        <v>63</v>
      </c>
      <c r="C83" s="42" t="s">
        <v>49</v>
      </c>
      <c r="D83" s="42" t="s">
        <v>162</v>
      </c>
      <c r="E83" s="42" t="s">
        <v>121</v>
      </c>
      <c r="F83" s="43">
        <v>984.4</v>
      </c>
      <c r="G83" s="45">
        <v>651.7</v>
      </c>
      <c r="H83" s="44">
        <f t="shared" si="1"/>
        <v>66.2027631044291</v>
      </c>
    </row>
    <row r="84" spans="1:8" ht="12.75">
      <c r="A84" s="114" t="s">
        <v>124</v>
      </c>
      <c r="B84" s="42" t="s">
        <v>63</v>
      </c>
      <c r="C84" s="42" t="s">
        <v>49</v>
      </c>
      <c r="D84" s="42" t="s">
        <v>162</v>
      </c>
      <c r="E84" s="42" t="s">
        <v>122</v>
      </c>
      <c r="F84" s="43">
        <v>10</v>
      </c>
      <c r="G84" s="45"/>
      <c r="H84" s="44">
        <f t="shared" si="1"/>
        <v>0</v>
      </c>
    </row>
    <row r="85" spans="1:8" ht="12.75">
      <c r="A85" s="125" t="s">
        <v>165</v>
      </c>
      <c r="B85" s="85" t="s">
        <v>63</v>
      </c>
      <c r="C85" s="85" t="s">
        <v>51</v>
      </c>
      <c r="D85" s="85" t="s">
        <v>65</v>
      </c>
      <c r="E85" s="85" t="s">
        <v>66</v>
      </c>
      <c r="F85" s="86">
        <f>F86</f>
        <v>4.5</v>
      </c>
      <c r="G85" s="86">
        <f>G86</f>
        <v>4.5</v>
      </c>
      <c r="H85" s="87">
        <f t="shared" si="1"/>
        <v>100</v>
      </c>
    </row>
    <row r="86" spans="1:8" ht="38.25">
      <c r="A86" s="113" t="s">
        <v>166</v>
      </c>
      <c r="B86" s="42" t="s">
        <v>63</v>
      </c>
      <c r="C86" s="42" t="s">
        <v>51</v>
      </c>
      <c r="D86" s="42" t="s">
        <v>167</v>
      </c>
      <c r="E86" s="42" t="s">
        <v>66</v>
      </c>
      <c r="F86" s="43">
        <f>F87+F88</f>
        <v>4.5</v>
      </c>
      <c r="G86" s="43">
        <f>G87+G88</f>
        <v>4.5</v>
      </c>
      <c r="H86" s="44">
        <f t="shared" si="1"/>
        <v>100</v>
      </c>
    </row>
    <row r="87" spans="1:8" ht="38.25">
      <c r="A87" s="112" t="s">
        <v>112</v>
      </c>
      <c r="B87" s="42" t="s">
        <v>63</v>
      </c>
      <c r="C87" s="42" t="s">
        <v>51</v>
      </c>
      <c r="D87" s="42" t="s">
        <v>167</v>
      </c>
      <c r="E87" s="42" t="s">
        <v>111</v>
      </c>
      <c r="F87" s="43">
        <v>3.2</v>
      </c>
      <c r="G87" s="45">
        <v>3.2</v>
      </c>
      <c r="H87" s="44">
        <f t="shared" si="1"/>
        <v>100</v>
      </c>
    </row>
    <row r="88" spans="1:8" ht="12.75">
      <c r="A88" s="111" t="s">
        <v>168</v>
      </c>
      <c r="B88" s="42" t="s">
        <v>63</v>
      </c>
      <c r="C88" s="42" t="s">
        <v>51</v>
      </c>
      <c r="D88" s="42" t="s">
        <v>167</v>
      </c>
      <c r="E88" s="42" t="s">
        <v>169</v>
      </c>
      <c r="F88" s="43">
        <v>1.3</v>
      </c>
      <c r="G88" s="45">
        <v>1.3</v>
      </c>
      <c r="H88" s="44">
        <f t="shared" si="1"/>
        <v>100</v>
      </c>
    </row>
    <row r="89" spans="1:8" ht="12.75">
      <c r="A89" s="48" t="s">
        <v>77</v>
      </c>
      <c r="B89" s="21"/>
      <c r="C89" s="21"/>
      <c r="D89" s="21"/>
      <c r="E89" s="21"/>
      <c r="F89" s="49">
        <f>F12</f>
        <v>4709.5</v>
      </c>
      <c r="G89" s="49">
        <f>G12</f>
        <v>3109.8999999999996</v>
      </c>
      <c r="H89" s="50">
        <f t="shared" si="1"/>
        <v>66.03461089287609</v>
      </c>
    </row>
  </sheetData>
  <mergeCells count="10">
    <mergeCell ref="A1:H1"/>
    <mergeCell ref="B2:D2"/>
    <mergeCell ref="E2:H2"/>
    <mergeCell ref="B4:H4"/>
    <mergeCell ref="B3:H3"/>
    <mergeCell ref="A9:H9"/>
    <mergeCell ref="B5:H5"/>
    <mergeCell ref="B6:D6"/>
    <mergeCell ref="E6:H6"/>
    <mergeCell ref="A8:H8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A20" sqref="A1:E20"/>
    </sheetView>
  </sheetViews>
  <sheetFormatPr defaultColWidth="9.140625" defaultRowHeight="12.75"/>
  <cols>
    <col min="1" max="1" width="5.28125" style="51" customWidth="1"/>
    <col min="2" max="2" width="35.57421875" style="51" customWidth="1"/>
    <col min="3" max="3" width="14.7109375" style="68" customWidth="1"/>
    <col min="4" max="5" width="11.7109375" style="68" customWidth="1"/>
    <col min="6" max="7" width="9.28125" style="52" customWidth="1"/>
    <col min="8" max="10" width="9.140625" style="52" customWidth="1"/>
    <col min="11" max="11" width="9.57421875" style="52" customWidth="1"/>
    <col min="12" max="18" width="9.140625" style="52" customWidth="1"/>
    <col min="19" max="19" width="13.140625" style="52" customWidth="1"/>
    <col min="20" max="16384" width="9.140625" style="52" customWidth="1"/>
  </cols>
  <sheetData>
    <row r="1" spans="2:5" ht="12.75">
      <c r="B1" s="127" t="s">
        <v>78</v>
      </c>
      <c r="C1" s="127"/>
      <c r="D1" s="127"/>
      <c r="E1" s="127"/>
    </row>
    <row r="2" spans="2:5" ht="12.75">
      <c r="B2" s="127" t="s">
        <v>184</v>
      </c>
      <c r="C2" s="127"/>
      <c r="D2" s="127"/>
      <c r="E2" s="127"/>
    </row>
    <row r="3" spans="2:5" ht="12.75">
      <c r="B3" s="127" t="s">
        <v>179</v>
      </c>
      <c r="C3" s="127"/>
      <c r="D3" s="127"/>
      <c r="E3" s="127"/>
    </row>
    <row r="4" spans="2:5" ht="12.75">
      <c r="B4" s="127" t="s">
        <v>182</v>
      </c>
      <c r="C4" s="127"/>
      <c r="D4" s="127"/>
      <c r="E4" s="127"/>
    </row>
    <row r="5" spans="1:5" s="54" customFormat="1" ht="12.75" customHeight="1">
      <c r="A5" s="53"/>
      <c r="B5" s="127" t="s">
        <v>181</v>
      </c>
      <c r="C5" s="127"/>
      <c r="D5" s="127"/>
      <c r="E5" s="127"/>
    </row>
    <row r="6" spans="1:5" s="54" customFormat="1" ht="12.75" customHeight="1">
      <c r="A6" s="53"/>
      <c r="B6" s="127"/>
      <c r="C6" s="127"/>
      <c r="D6" s="127"/>
      <c r="E6" s="127"/>
    </row>
    <row r="7" spans="1:5" s="54" customFormat="1" ht="12.75" customHeight="1">
      <c r="A7" s="53"/>
      <c r="B7" s="53"/>
      <c r="C7" s="55"/>
      <c r="D7" s="55"/>
      <c r="E7" s="55"/>
    </row>
    <row r="8" spans="1:5" s="54" customFormat="1" ht="14.25">
      <c r="A8" s="53"/>
      <c r="B8" s="134" t="s">
        <v>79</v>
      </c>
      <c r="C8" s="134"/>
      <c r="D8" s="134"/>
      <c r="E8" s="134"/>
    </row>
    <row r="9" spans="1:5" s="54" customFormat="1" ht="30.75" customHeight="1">
      <c r="A9" s="53"/>
      <c r="B9" s="135" t="s">
        <v>80</v>
      </c>
      <c r="C9" s="135"/>
      <c r="D9" s="135"/>
      <c r="E9" s="135"/>
    </row>
    <row r="10" spans="1:5" s="54" customFormat="1" ht="14.25">
      <c r="A10" s="53"/>
      <c r="B10" s="134" t="s">
        <v>174</v>
      </c>
      <c r="C10" s="134"/>
      <c r="D10" s="134"/>
      <c r="E10" s="134"/>
    </row>
    <row r="11" spans="1:5" s="54" customFormat="1" ht="12.75">
      <c r="A11" s="53"/>
      <c r="B11" s="53"/>
      <c r="C11" s="55"/>
      <c r="D11" s="55"/>
      <c r="E11" s="55"/>
    </row>
    <row r="12" spans="1:5" s="54" customFormat="1" ht="12.75" customHeight="1">
      <c r="A12" s="130" t="s">
        <v>81</v>
      </c>
      <c r="B12" s="130" t="s">
        <v>82</v>
      </c>
      <c r="C12" s="131" t="s">
        <v>106</v>
      </c>
      <c r="D12" s="132" t="s">
        <v>107</v>
      </c>
      <c r="E12" s="129" t="s">
        <v>62</v>
      </c>
    </row>
    <row r="13" spans="1:5" s="54" customFormat="1" ht="137.25" customHeight="1">
      <c r="A13" s="130"/>
      <c r="B13" s="130"/>
      <c r="C13" s="131"/>
      <c r="D13" s="133"/>
      <c r="E13" s="129"/>
    </row>
    <row r="14" spans="1:5" s="60" customFormat="1" ht="12.75">
      <c r="A14" s="56" t="s">
        <v>83</v>
      </c>
      <c r="B14" s="56" t="s">
        <v>84</v>
      </c>
      <c r="C14" s="57">
        <v>3</v>
      </c>
      <c r="D14" s="58">
        <v>4</v>
      </c>
      <c r="E14" s="59">
        <v>5</v>
      </c>
    </row>
    <row r="15" spans="1:19" s="68" customFormat="1" ht="35.25" customHeight="1">
      <c r="A15" s="61" t="s">
        <v>83</v>
      </c>
      <c r="B15" s="62" t="s">
        <v>85</v>
      </c>
      <c r="C15" s="102">
        <v>3623</v>
      </c>
      <c r="D15" s="63">
        <v>2681.8</v>
      </c>
      <c r="E15" s="64">
        <f aca="true" t="shared" si="0" ref="E15:E20">D15/C15*100</f>
        <v>74.02152911951421</v>
      </c>
      <c r="F15" s="65"/>
      <c r="G15" s="65"/>
      <c r="H15" s="65"/>
      <c r="I15" s="65"/>
      <c r="J15" s="66"/>
      <c r="K15" s="67"/>
      <c r="M15" s="67"/>
      <c r="N15" s="67"/>
      <c r="O15" s="66"/>
      <c r="P15" s="67"/>
      <c r="Q15" s="66"/>
      <c r="S15" s="65"/>
    </row>
    <row r="16" spans="1:19" s="68" customFormat="1" ht="35.25" customHeight="1">
      <c r="A16" s="61" t="s">
        <v>84</v>
      </c>
      <c r="B16" s="100" t="s">
        <v>109</v>
      </c>
      <c r="C16" s="102">
        <v>3.5</v>
      </c>
      <c r="D16" s="63">
        <v>3.5</v>
      </c>
      <c r="E16" s="64">
        <f t="shared" si="0"/>
        <v>100</v>
      </c>
      <c r="F16" s="65"/>
      <c r="G16" s="65"/>
      <c r="H16" s="65"/>
      <c r="I16" s="65"/>
      <c r="J16" s="66"/>
      <c r="K16" s="67"/>
      <c r="M16" s="67"/>
      <c r="N16" s="67"/>
      <c r="O16" s="66"/>
      <c r="P16" s="67"/>
      <c r="Q16" s="66"/>
      <c r="S16" s="65"/>
    </row>
    <row r="17" spans="1:19" s="68" customFormat="1" ht="59.25" customHeight="1">
      <c r="A17" s="61" t="s">
        <v>87</v>
      </c>
      <c r="B17" s="69" t="s">
        <v>86</v>
      </c>
      <c r="C17" s="102">
        <v>62.8</v>
      </c>
      <c r="D17" s="70">
        <v>47.1</v>
      </c>
      <c r="E17" s="64">
        <f t="shared" si="0"/>
        <v>75.00000000000001</v>
      </c>
      <c r="F17" s="65"/>
      <c r="G17" s="65"/>
      <c r="H17" s="65"/>
      <c r="I17" s="65"/>
      <c r="J17" s="66"/>
      <c r="K17" s="67"/>
      <c r="M17" s="67"/>
      <c r="N17" s="67"/>
      <c r="O17" s="66"/>
      <c r="P17" s="67"/>
      <c r="Q17" s="66"/>
      <c r="S17" s="65"/>
    </row>
    <row r="18" spans="1:19" s="68" customFormat="1" ht="33.75">
      <c r="A18" s="107" t="s">
        <v>100</v>
      </c>
      <c r="B18" s="108" t="s">
        <v>88</v>
      </c>
      <c r="C18" s="109">
        <v>1.7</v>
      </c>
      <c r="D18" s="64"/>
      <c r="E18" s="64">
        <f t="shared" si="0"/>
        <v>0</v>
      </c>
      <c r="F18" s="65"/>
      <c r="G18" s="65"/>
      <c r="H18" s="65"/>
      <c r="I18" s="65"/>
      <c r="J18" s="66"/>
      <c r="K18" s="67"/>
      <c r="M18" s="67"/>
      <c r="N18" s="67"/>
      <c r="O18" s="66"/>
      <c r="P18" s="67"/>
      <c r="Q18" s="66"/>
      <c r="S18" s="65"/>
    </row>
    <row r="19" spans="1:19" s="68" customFormat="1" ht="33.75">
      <c r="A19" s="105" t="s">
        <v>101</v>
      </c>
      <c r="B19" s="110" t="s">
        <v>108</v>
      </c>
      <c r="C19" s="103">
        <v>4.5</v>
      </c>
      <c r="D19" s="101">
        <v>4.5</v>
      </c>
      <c r="E19" s="106">
        <f t="shared" si="0"/>
        <v>100</v>
      </c>
      <c r="F19" s="65"/>
      <c r="G19" s="65"/>
      <c r="H19" s="65"/>
      <c r="I19" s="65"/>
      <c r="J19" s="66"/>
      <c r="K19" s="67"/>
      <c r="M19" s="67"/>
      <c r="N19" s="67"/>
      <c r="O19" s="66"/>
      <c r="P19" s="67"/>
      <c r="Q19" s="66"/>
      <c r="S19" s="65"/>
    </row>
    <row r="20" spans="1:19" s="77" customFormat="1" ht="12.75">
      <c r="A20" s="71"/>
      <c r="B20" s="72" t="s">
        <v>89</v>
      </c>
      <c r="C20" s="73">
        <f>SUM(C15:C19)</f>
        <v>3695.5</v>
      </c>
      <c r="D20" s="73">
        <f>SUM(D15:D19)</f>
        <v>2736.9</v>
      </c>
      <c r="E20" s="74">
        <f t="shared" si="0"/>
        <v>74.06034366120959</v>
      </c>
      <c r="F20" s="75"/>
      <c r="G20" s="75"/>
      <c r="H20" s="76"/>
      <c r="I20" s="76"/>
      <c r="S20" s="78"/>
    </row>
    <row r="21" spans="1:19" s="68" customFormat="1" ht="12.75">
      <c r="A21" s="79"/>
      <c r="B21" s="79"/>
      <c r="F21" s="80"/>
      <c r="G21" s="80"/>
      <c r="S21" s="80"/>
    </row>
    <row r="22" spans="1:5" ht="12.75">
      <c r="A22" s="81"/>
      <c r="B22" s="82"/>
      <c r="C22" s="80"/>
      <c r="D22" s="80"/>
      <c r="E22" s="80"/>
    </row>
    <row r="23" spans="1:5" ht="12.75">
      <c r="A23" s="81"/>
      <c r="B23" s="82"/>
      <c r="C23" s="80"/>
      <c r="D23" s="80"/>
      <c r="E23" s="80"/>
    </row>
    <row r="24" spans="1:5" ht="12.75">
      <c r="A24" s="81"/>
      <c r="B24" s="82"/>
      <c r="C24" s="80"/>
      <c r="D24" s="80"/>
      <c r="E24" s="80"/>
    </row>
    <row r="25" spans="1:5" ht="12.75">
      <c r="A25" s="81"/>
      <c r="B25" s="82"/>
      <c r="C25" s="80"/>
      <c r="D25" s="80"/>
      <c r="E25" s="80"/>
    </row>
    <row r="26" spans="1:5" ht="12.75">
      <c r="A26" s="81"/>
      <c r="B26" s="82"/>
      <c r="C26" s="80"/>
      <c r="D26" s="80"/>
      <c r="E26" s="80"/>
    </row>
    <row r="27" spans="1:5" ht="12.75">
      <c r="A27" s="81"/>
      <c r="B27" s="82"/>
      <c r="C27" s="80"/>
      <c r="D27" s="80"/>
      <c r="E27" s="80"/>
    </row>
    <row r="28" spans="1:5" ht="12.75">
      <c r="A28" s="81"/>
      <c r="B28" s="82"/>
      <c r="C28" s="80"/>
      <c r="D28" s="80"/>
      <c r="E28" s="80"/>
    </row>
    <row r="29" spans="1:5" ht="12.75">
      <c r="A29" s="81"/>
      <c r="B29" s="82"/>
      <c r="C29" s="80"/>
      <c r="D29" s="80"/>
      <c r="E29" s="80"/>
    </row>
    <row r="30" spans="1:5" ht="12.75">
      <c r="A30" s="81"/>
      <c r="B30" s="82"/>
      <c r="C30" s="80"/>
      <c r="D30" s="80"/>
      <c r="E30" s="80"/>
    </row>
    <row r="31" spans="1:5" ht="12.75">
      <c r="A31" s="81"/>
      <c r="B31" s="82"/>
      <c r="C31" s="80"/>
      <c r="D31" s="80"/>
      <c r="E31" s="80"/>
    </row>
    <row r="32" spans="1:5" ht="12.75">
      <c r="A32" s="81"/>
      <c r="B32" s="82"/>
      <c r="C32" s="80"/>
      <c r="D32" s="80"/>
      <c r="E32" s="80"/>
    </row>
    <row r="33" spans="1:5" ht="12.75">
      <c r="A33" s="81"/>
      <c r="B33" s="82"/>
      <c r="C33" s="80"/>
      <c r="D33" s="80"/>
      <c r="E33" s="80"/>
    </row>
    <row r="34" spans="1:5" ht="12.75">
      <c r="A34" s="81"/>
      <c r="B34" s="82"/>
      <c r="C34" s="80"/>
      <c r="D34" s="80"/>
      <c r="E34" s="80"/>
    </row>
    <row r="35" spans="1:5" ht="12.75">
      <c r="A35" s="81"/>
      <c r="B35" s="82"/>
      <c r="C35" s="80"/>
      <c r="D35" s="80"/>
      <c r="E35" s="80"/>
    </row>
    <row r="36" spans="1:5" ht="12.75">
      <c r="A36" s="81"/>
      <c r="B36" s="82"/>
      <c r="C36" s="80"/>
      <c r="D36" s="80"/>
      <c r="E36" s="80"/>
    </row>
    <row r="37" spans="1:5" ht="12.75">
      <c r="A37" s="81"/>
      <c r="B37" s="82"/>
      <c r="C37" s="80"/>
      <c r="D37" s="80"/>
      <c r="E37" s="80"/>
    </row>
    <row r="38" spans="1:5" ht="12.75">
      <c r="A38" s="81"/>
      <c r="B38" s="82"/>
      <c r="C38" s="80"/>
      <c r="D38" s="80"/>
      <c r="E38" s="80"/>
    </row>
    <row r="39" spans="1:5" ht="12.75">
      <c r="A39" s="81"/>
      <c r="B39" s="83"/>
      <c r="C39" s="80"/>
      <c r="D39" s="80"/>
      <c r="E39" s="80"/>
    </row>
    <row r="40" spans="1:5" ht="12.75">
      <c r="A40" s="81"/>
      <c r="B40" s="81"/>
      <c r="C40" s="80"/>
      <c r="D40" s="80"/>
      <c r="E40" s="80"/>
    </row>
  </sheetData>
  <mergeCells count="14">
    <mergeCell ref="B1:E1"/>
    <mergeCell ref="B2:E2"/>
    <mergeCell ref="B4:E4"/>
    <mergeCell ref="B5:E5"/>
    <mergeCell ref="B3:E3"/>
    <mergeCell ref="B6:E6"/>
    <mergeCell ref="B8:E8"/>
    <mergeCell ref="B9:E9"/>
    <mergeCell ref="B10:E10"/>
    <mergeCell ref="E12:E13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Восходский</cp:lastModifiedBy>
  <cp:lastPrinted>2014-11-11T05:31:21Z</cp:lastPrinted>
  <dcterms:created xsi:type="dcterms:W3CDTF">1996-10-08T23:32:33Z</dcterms:created>
  <dcterms:modified xsi:type="dcterms:W3CDTF">2014-11-11T05:31:28Z</dcterms:modified>
  <cp:category/>
  <cp:version/>
  <cp:contentType/>
  <cp:contentStatus/>
</cp:coreProperties>
</file>