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930" windowHeight="8700" tabRatio="841" activeTab="0"/>
  </bookViews>
  <sheets>
    <sheet name="источ" sheetId="1" r:id="rId1"/>
    <sheet name="функц" sheetId="2" r:id="rId2"/>
    <sheet name="ведом" sheetId="3" r:id="rId3"/>
    <sheet name="ФП по сс" sheetId="4" r:id="rId4"/>
  </sheets>
  <definedNames/>
  <calcPr fullCalcOnLoad="1"/>
</workbook>
</file>

<file path=xl/sharedStrings.xml><?xml version="1.0" encoding="utf-8"?>
<sst xmlns="http://schemas.openxmlformats.org/spreadsheetml/2006/main" count="392" uniqueCount="160">
  <si>
    <t xml:space="preserve">      НАЦИОНАЛЬНАЯ БЕЗОПАСНОСТЬ И ПРАВООХРАНИТЕЛЬНАЯ ДЕЯТЕЛЬНОСТЬ</t>
  </si>
  <si>
    <t>В руб.</t>
  </si>
  <si>
    <t>1</t>
  </si>
  <si>
    <t>2</t>
  </si>
  <si>
    <t>3</t>
  </si>
  <si>
    <t>4</t>
  </si>
  <si>
    <t>5</t>
  </si>
  <si>
    <t>ИТОГО</t>
  </si>
  <si>
    <t>Муниципальные образования поселений</t>
  </si>
  <si>
    <t>Коды бюджетной классифика-ции РФ</t>
  </si>
  <si>
    <t>Наименование разделов и подразделов</t>
  </si>
  <si>
    <t>0100</t>
  </si>
  <si>
    <t>Общегосударственные вопросы</t>
  </si>
  <si>
    <t>0104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</si>
  <si>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</si>
  <si>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</si>
  <si>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</si>
  <si>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0800</t>
  </si>
  <si>
    <t>0801</t>
  </si>
  <si>
    <t>Культура</t>
  </si>
  <si>
    <t>0500</t>
  </si>
  <si>
    <t>Жилищно-коммунальное хозяйство</t>
  </si>
  <si>
    <t>Всего внутренних заимствований</t>
  </si>
  <si>
    <t>№ п/п</t>
  </si>
  <si>
    <t xml:space="preserve">Источники внутреннего финансирования дефицита </t>
  </si>
  <si>
    <t>Коды бюджетной классификации РФ</t>
  </si>
  <si>
    <t>ИТОГО:</t>
  </si>
  <si>
    <t>Остатки средств бюджетов</t>
  </si>
  <si>
    <t>0102</t>
  </si>
  <si>
    <t>по разделам и подразделам классификации расходов бюджета</t>
  </si>
  <si>
    <t>Наименование кода источника финансирования</t>
  </si>
  <si>
    <t>099</t>
  </si>
  <si>
    <t>0020400</t>
  </si>
  <si>
    <t>0013800</t>
  </si>
  <si>
    <t>0013600</t>
  </si>
  <si>
    <t>01000000000000000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</si>
  <si>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</si>
  <si>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</si>
  <si>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</si>
  <si>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</si>
  <si>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</si>
  <si>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</si>
  <si>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</si>
  <si>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</si>
  <si>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0920305</t>
  </si>
  <si>
    <t>"Об отчете по исполнению</t>
  </si>
  <si>
    <t>Уточненные бюджетные назначения</t>
  </si>
  <si>
    <t>Исполнено</t>
  </si>
  <si>
    <t>В тыс. руб.</t>
  </si>
  <si>
    <t>% исполнения</t>
  </si>
  <si>
    <t>Документ, учреждение</t>
  </si>
  <si>
    <t>Разд.</t>
  </si>
  <si>
    <t>Ц.ст.</t>
  </si>
  <si>
    <t>Расх.</t>
  </si>
  <si>
    <t>000</t>
  </si>
  <si>
    <t>0000</t>
  </si>
  <si>
    <t>0000000</t>
  </si>
  <si>
    <t>Распределение</t>
  </si>
  <si>
    <t xml:space="preserve">                                              Приложение 1</t>
  </si>
  <si>
    <t xml:space="preserve">                                              Приложение 2</t>
  </si>
  <si>
    <t>Вед.</t>
  </si>
  <si>
    <t>ВСЕГО:</t>
  </si>
  <si>
    <t xml:space="preserve">      ОБЩЕГОСУДАРСТВЕННЫЕ ВОПРОСЫ</t>
  </si>
  <si>
    <t xml:space="preserve">      ЖИЛИЩНО-КОММУНАЛЬНОЕ ХОЗЯЙСТВО</t>
  </si>
  <si>
    <t xml:space="preserve">                                              Приложение  3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</si>
  <si>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</si>
  <si>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</si>
  <si>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</si>
  <si>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</si>
  <si>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</si>
  <si>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 xml:space="preserve">                                              Приложение 4</t>
  </si>
  <si>
    <t>4459900</t>
  </si>
  <si>
    <t xml:space="preserve">  НАЦИОНАЛЬНАЯ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</si>
  <si>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</si>
  <si>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Российссийской Федерации, высших исполнительных органов государственной власти  субъектов Российссийской Федерации, местных администраций</t>
  </si>
  <si>
    <t>Культура, кинематография</t>
  </si>
  <si>
    <t>01050201100000510</t>
  </si>
  <si>
    <t>01050201100000610</t>
  </si>
  <si>
    <t>0503</t>
  </si>
  <si>
    <t>Благоустройство</t>
  </si>
  <si>
    <t>0310</t>
  </si>
  <si>
    <t>Обеспечение пожарной безопасности</t>
  </si>
  <si>
    <t>6000500</t>
  </si>
  <si>
    <t>Дворцы и дома культуры, другие учреждения культуры</t>
  </si>
  <si>
    <t>Субвенции на исполнение полномочий по государственной регистрации актов гражданского состояния</t>
  </si>
  <si>
    <t>Дотации на выравнивание бюджетной обеспеченности из районного бюджета бюджетам поселений</t>
  </si>
  <si>
    <t>6000200</t>
  </si>
  <si>
    <t>2472000</t>
  </si>
  <si>
    <t>950</t>
  </si>
  <si>
    <t>1003</t>
  </si>
  <si>
    <t>5210221</t>
  </si>
  <si>
    <t>985</t>
  </si>
  <si>
    <t>986</t>
  </si>
  <si>
    <t>Выплаты социального характера</t>
  </si>
  <si>
    <t>Субвенции бюджетам на осуществлениепо первичного 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</si>
  <si>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</si>
  <si>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0309</t>
  </si>
  <si>
    <t>Ликвидация стихийных бедствий</t>
  </si>
  <si>
    <t>5230100</t>
  </si>
  <si>
    <t>5230400</t>
  </si>
  <si>
    <t>Целевая программа"Предупреждение и ликвидация последствий чрезвычайных ситуаций стихийных бедствий природного и техногенного характера"</t>
  </si>
  <si>
    <t>2473000</t>
  </si>
  <si>
    <t>014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</si>
  <si>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</si>
  <si>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</si>
  <si>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      КУЛЬТУРА , КИНЕМАТОГРАФИЯ,СРЕДСТВА МАССОВОЙ ИНФОРМАЦИИ</t>
  </si>
  <si>
    <t>001</t>
  </si>
  <si>
    <t>5230102</t>
  </si>
  <si>
    <t>Утверждено межбюджетных трансфертов на 2013 год</t>
  </si>
  <si>
    <t>6000100</t>
  </si>
  <si>
    <t>Уличное освещение</t>
  </si>
  <si>
    <t>Выполнение функций органами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</si>
  <si>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</si>
  <si>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</si>
  <si>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</si>
  <si>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Государственная регистрация актов гражданского состояния</t>
  </si>
  <si>
    <t>Прочие выплаты по обязательствам государства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</si>
  <si>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</si>
  <si>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</si>
  <si>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</si>
  <si>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Обеспечение деятельности подведомственных учреждений</t>
  </si>
  <si>
    <t>Выполнение функций бюджетными учреждениями</t>
  </si>
  <si>
    <t>Обеспечение деятельности подведомственных структур</t>
  </si>
  <si>
    <t>межбюджетных трансфертов,из районного бюджета  бюджету  Островнинского сельсовета</t>
  </si>
  <si>
    <t>к  проекту решения Островнинской сельской Думы</t>
  </si>
  <si>
    <t>Ведомственная структура расходов бюджета  Островнинского сельсовета</t>
  </si>
  <si>
    <t xml:space="preserve">  Учреждение: Администрация Островнинского сельсовета</t>
  </si>
  <si>
    <t>Увеличение прочих остатков денежных средств бюджет Островнинского сельсовета</t>
  </si>
  <si>
    <t>Уменьшение прочих остатков денежных средств бюджет Островнинского сельсовета</t>
  </si>
  <si>
    <t>Распределение бюджетных ассигнований  бюджета Островнинского сельсовета на  2013 год</t>
  </si>
  <si>
    <t xml:space="preserve"> бюджета Островнинского сельсовета за 1 полугодие  2013 г."</t>
  </si>
  <si>
    <t xml:space="preserve"> бюджета Островнинского сельсовета за 1 полугодие  2013 год</t>
  </si>
  <si>
    <t>Исполнено за 6 месяцев 2013 года</t>
  </si>
  <si>
    <t xml:space="preserve"> бюджета Островнинского сельсовета за 1 полугодие  2013г."</t>
  </si>
  <si>
    <t>Утверждено по бюджету на  2013 год</t>
  </si>
  <si>
    <t>Исполнено за 1 полугодие  2013 год</t>
  </si>
  <si>
    <t>Исполнено за 1полугодие 2013год</t>
  </si>
  <si>
    <t>за 1 полугодие  2013  года</t>
  </si>
  <si>
    <t xml:space="preserve"> бюджета Островнинского сельсовета за 1 полугодие  2013 год"</t>
  </si>
  <si>
    <t>Межбюджетные трансферты,передаваемые бюджетам поселений ,на  проведение соц. Опроса</t>
  </si>
  <si>
    <t>6</t>
  </si>
  <si>
    <t>Дотация на сбалансированность бюджета</t>
  </si>
  <si>
    <t>0505</t>
  </si>
  <si>
    <t>Хоз группа</t>
  </si>
  <si>
    <t>0400</t>
  </si>
  <si>
    <t>Национальная экономика</t>
  </si>
  <si>
    <t>0409</t>
  </si>
  <si>
    <t>Дорожное хозяйство ( дорожные фонды)</t>
  </si>
  <si>
    <t>Дорожное хозяйство</t>
  </si>
  <si>
    <t>5210600</t>
  </si>
  <si>
    <t>0029900</t>
  </si>
  <si>
    <t>Другие вопросы в области коммунального хозяйства</t>
  </si>
  <si>
    <t>5230300</t>
  </si>
  <si>
    <t>Расходы на осуществление вопросов местного значения</t>
  </si>
  <si>
    <t>за 1 полугодие  2013года</t>
  </si>
  <si>
    <t>от "26 " июля 2013 года №128</t>
  </si>
  <si>
    <t>от "26"июля 2013г. №128</t>
  </si>
  <si>
    <t>от "26 " июля 2013  года №128</t>
  </si>
  <si>
    <t>"Об отчёте по исполнению бюджета Островнинского сельсовета за 1 полугодие 2013 года"</t>
  </si>
  <si>
    <t>от " 26" июля 2013 года № 128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</si>
</sst>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15">
    <font>
      <sz val="10"/>
      <name val="Arial Cyr"/>
      <family val="0"/>
    </font>
    <font>
      <b/>
      <sz val="11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9"/>
      <name val="Arial Cyr"/>
      <family val="0"/>
    </font>
    <font>
      <i/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 Cyr"/>
      <family val="0"/>
    </font>
    <font>
      <b/>
      <i/>
      <sz val="10"/>
      <name val="Arial Cyr"/>
      <family val="2"/>
    </font>
    <font>
      <b/>
      <i/>
      <sz val="11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2" fillId="0" borderId="2" xfId="0" applyFont="1" applyBorder="1" applyAlignment="1">
      <alignment/>
    </xf>
    <xf numFmtId="0" fontId="7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9" fillId="0" borderId="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13" fillId="0" borderId="3" xfId="0" applyNumberFormat="1" applyFont="1" applyFill="1" applyBorder="1" applyAlignment="1">
      <alignment/>
    </xf>
    <xf numFmtId="49" fontId="13" fillId="0" borderId="3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wrapText="1"/>
    </xf>
    <xf numFmtId="164" fontId="0" fillId="0" borderId="4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/>
    </xf>
    <xf numFmtId="49" fontId="0" fillId="2" borderId="1" xfId="0" applyNumberFormat="1" applyFill="1" applyBorder="1" applyAlignment="1">
      <alignment horizontal="center" vertical="top" shrinkToFit="1"/>
    </xf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/>
    </xf>
    <xf numFmtId="2" fontId="0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shrinkToFit="1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shrinkToFit="1"/>
    </xf>
    <xf numFmtId="49" fontId="0" fillId="0" borderId="1" xfId="0" applyNumberFormat="1" applyFont="1" applyFill="1" applyBorder="1" applyAlignment="1">
      <alignment horizontal="center" shrinkToFit="1"/>
    </xf>
    <xf numFmtId="4" fontId="0" fillId="0" borderId="1" xfId="0" applyNumberFormat="1" applyBorder="1" applyAlignment="1">
      <alignment/>
    </xf>
    <xf numFmtId="4" fontId="3" fillId="0" borderId="1" xfId="0" applyNumberFormat="1" applyFont="1" applyFill="1" applyBorder="1" applyAlignment="1">
      <alignment/>
    </xf>
    <xf numFmtId="0" fontId="7" fillId="0" borderId="3" xfId="0" applyFont="1" applyBorder="1" applyAlignment="1">
      <alignment horizontal="left" wrapText="1"/>
    </xf>
    <xf numFmtId="0" fontId="7" fillId="0" borderId="3" xfId="0" applyNumberFormat="1" applyFont="1" applyBorder="1" applyAlignment="1">
      <alignment horizontal="left" wrapText="1"/>
    </xf>
    <xf numFmtId="4" fontId="0" fillId="0" borderId="1" xfId="0" applyNumberFormat="1" applyFont="1" applyFill="1" applyBorder="1" applyAlignment="1">
      <alignment horizontal="right" shrinkToFit="1"/>
    </xf>
    <xf numFmtId="2" fontId="0" fillId="0" borderId="4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horizontal="center" shrinkToFit="1"/>
    </xf>
    <xf numFmtId="4" fontId="0" fillId="3" borderId="1" xfId="0" applyNumberFormat="1" applyFont="1" applyFill="1" applyBorder="1" applyAlignment="1">
      <alignment shrinkToFit="1"/>
    </xf>
    <xf numFmtId="2" fontId="0" fillId="3" borderId="1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ont="1" applyFill="1" applyBorder="1" applyAlignment="1">
      <alignment vertical="top" wrapText="1"/>
    </xf>
    <xf numFmtId="49" fontId="0" fillId="3" borderId="1" xfId="0" applyNumberFormat="1" applyFill="1" applyBorder="1" applyAlignment="1">
      <alignment horizontal="center" vertical="top" shrinkToFit="1"/>
    </xf>
    <xf numFmtId="0" fontId="0" fillId="4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horizontal="center" shrinkToFit="1"/>
    </xf>
    <xf numFmtId="4" fontId="0" fillId="4" borderId="1" xfId="0" applyNumberFormat="1" applyFont="1" applyFill="1" applyBorder="1" applyAlignment="1">
      <alignment shrinkToFit="1"/>
    </xf>
    <xf numFmtId="2" fontId="0" fillId="4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B5" sqref="B5:C5"/>
    </sheetView>
  </sheetViews>
  <sheetFormatPr defaultColWidth="9.00390625" defaultRowHeight="12.75"/>
  <cols>
    <col min="1" max="1" width="18.75390625" style="0" customWidth="1"/>
    <col min="2" max="2" width="56.25390625" style="0" customWidth="1"/>
    <col min="3" max="3" width="12.625" style="0" customWidth="1"/>
    <col min="4" max="4" width="10.875" style="0" customWidth="1"/>
  </cols>
  <sheetData>
    <row r="1" spans="2:3" ht="12.75">
      <c r="B1" s="95" t="s">
        <v>58</v>
      </c>
      <c r="C1" s="95"/>
    </row>
    <row r="2" spans="2:3" ht="12.75">
      <c r="B2" s="95" t="s">
        <v>124</v>
      </c>
      <c r="C2" s="95"/>
    </row>
    <row r="3" spans="2:3" ht="12.75">
      <c r="B3" s="95" t="s">
        <v>45</v>
      </c>
      <c r="C3" s="95"/>
    </row>
    <row r="4" spans="2:3" ht="12.75">
      <c r="B4" s="95" t="s">
        <v>130</v>
      </c>
      <c r="C4" s="95"/>
    </row>
    <row r="5" spans="2:3" ht="12.75">
      <c r="B5" s="95" t="s">
        <v>159</v>
      </c>
      <c r="C5" s="95"/>
    </row>
    <row r="6" spans="2:3" ht="12.75">
      <c r="B6" s="20"/>
      <c r="C6" s="20"/>
    </row>
    <row r="7" spans="1:3" ht="15">
      <c r="A7" s="96" t="s">
        <v>24</v>
      </c>
      <c r="B7" s="96"/>
      <c r="C7" s="96"/>
    </row>
    <row r="8" spans="1:3" ht="15">
      <c r="A8" s="96" t="s">
        <v>131</v>
      </c>
      <c r="B8" s="96"/>
      <c r="C8" s="96"/>
    </row>
    <row r="9" spans="1:4" ht="15">
      <c r="A9" s="96"/>
      <c r="B9" s="96"/>
      <c r="C9" s="96"/>
      <c r="D9" s="28" t="s">
        <v>48</v>
      </c>
    </row>
    <row r="10" spans="1:4" ht="36">
      <c r="A10" s="1" t="s">
        <v>25</v>
      </c>
      <c r="B10" s="2" t="s">
        <v>30</v>
      </c>
      <c r="C10" s="2" t="s">
        <v>46</v>
      </c>
      <c r="D10" s="27" t="s">
        <v>47</v>
      </c>
    </row>
    <row r="11" spans="1:4" ht="12.75">
      <c r="A11" s="11" t="s">
        <v>35</v>
      </c>
      <c r="B11" s="24" t="s">
        <v>27</v>
      </c>
      <c r="C11" s="23">
        <f>C12+C15</f>
        <v>8.699999999999818</v>
      </c>
      <c r="D11" s="23">
        <f>D12+D15</f>
        <v>-74.78000000000009</v>
      </c>
    </row>
    <row r="12" spans="1:4" ht="12.75">
      <c r="A12" s="3" t="s">
        <v>36</v>
      </c>
      <c r="B12" s="22" t="s">
        <v>37</v>
      </c>
      <c r="C12" s="4">
        <v>-1319.9</v>
      </c>
      <c r="D12" s="4">
        <v>-708.96</v>
      </c>
    </row>
    <row r="13" spans="1:4" ht="12.75">
      <c r="A13" s="3" t="s">
        <v>38</v>
      </c>
      <c r="B13" s="21" t="s">
        <v>39</v>
      </c>
      <c r="C13" s="4">
        <f>C12</f>
        <v>-1319.9</v>
      </c>
      <c r="D13" s="4">
        <f>D12</f>
        <v>-708.96</v>
      </c>
    </row>
    <row r="14" spans="1:4" ht="22.5">
      <c r="A14" s="3" t="s">
        <v>76</v>
      </c>
      <c r="B14" s="21" t="s">
        <v>127</v>
      </c>
      <c r="C14" s="4">
        <f>C13</f>
        <v>-1319.9</v>
      </c>
      <c r="D14" s="4">
        <f>D13</f>
        <v>-708.96</v>
      </c>
    </row>
    <row r="15" spans="1:4" ht="12.75">
      <c r="A15" s="3" t="s">
        <v>40</v>
      </c>
      <c r="B15" s="22" t="s">
        <v>41</v>
      </c>
      <c r="C15" s="4">
        <v>1328.6</v>
      </c>
      <c r="D15" s="4">
        <v>634.18</v>
      </c>
    </row>
    <row r="16" spans="1:4" ht="12.75">
      <c r="A16" s="3" t="s">
        <v>42</v>
      </c>
      <c r="B16" s="21" t="s">
        <v>43</v>
      </c>
      <c r="C16" s="4">
        <f>C15</f>
        <v>1328.6</v>
      </c>
      <c r="D16" s="4">
        <f>D15</f>
        <v>634.18</v>
      </c>
    </row>
    <row r="17" spans="1:4" ht="22.5">
      <c r="A17" s="3" t="s">
        <v>77</v>
      </c>
      <c r="B17" s="21" t="s">
        <v>128</v>
      </c>
      <c r="C17" s="4">
        <f>C16</f>
        <v>1328.6</v>
      </c>
      <c r="D17" s="4">
        <f>D16</f>
        <v>634.18</v>
      </c>
    </row>
    <row r="18" spans="1:4" ht="12.75">
      <c r="A18" s="3"/>
      <c r="B18" s="9" t="s">
        <v>22</v>
      </c>
      <c r="C18" s="6">
        <f>SUM(C11)</f>
        <v>8.699999999999818</v>
      </c>
      <c r="D18" s="6">
        <f>SUM(D11)</f>
        <v>-74.78000000000009</v>
      </c>
    </row>
  </sheetData>
  <mergeCells count="8">
    <mergeCell ref="B5:C5"/>
    <mergeCell ref="A7:C7"/>
    <mergeCell ref="A8:C8"/>
    <mergeCell ref="A9:C9"/>
    <mergeCell ref="B1:C1"/>
    <mergeCell ref="B2:C2"/>
    <mergeCell ref="B3:C3"/>
    <mergeCell ref="B4:C4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B3" sqref="B3:C3"/>
    </sheetView>
  </sheetViews>
  <sheetFormatPr defaultColWidth="9.00390625" defaultRowHeight="12.75"/>
  <cols>
    <col min="2" max="2" width="72.25390625" style="0" customWidth="1"/>
    <col min="3" max="3" width="11.375" style="0" customWidth="1"/>
  </cols>
  <sheetData>
    <row r="1" spans="2:5" ht="12.75">
      <c r="B1" s="95" t="s">
        <v>59</v>
      </c>
      <c r="C1" s="95"/>
      <c r="D1" s="95"/>
      <c r="E1" s="95"/>
    </row>
    <row r="2" spans="2:5" ht="12.75">
      <c r="B2" s="95" t="s">
        <v>124</v>
      </c>
      <c r="C2" s="95"/>
      <c r="D2" s="95"/>
      <c r="E2" s="95"/>
    </row>
    <row r="3" spans="2:3" ht="12.75">
      <c r="B3" s="95" t="s">
        <v>158</v>
      </c>
      <c r="C3" s="95"/>
    </row>
    <row r="4" spans="2:3" ht="12.75">
      <c r="B4" s="95"/>
      <c r="C4" s="95"/>
    </row>
    <row r="5" spans="2:5" ht="12.75">
      <c r="B5" s="95" t="s">
        <v>157</v>
      </c>
      <c r="C5" s="95"/>
      <c r="D5" s="95"/>
      <c r="E5" s="95"/>
    </row>
    <row r="6" ht="12.75">
      <c r="B6" s="14"/>
    </row>
    <row r="7" spans="1:5" ht="15">
      <c r="A7" s="96" t="s">
        <v>129</v>
      </c>
      <c r="B7" s="96"/>
      <c r="C7" s="96"/>
      <c r="D7" s="96"/>
      <c r="E7" s="96"/>
    </row>
    <row r="8" spans="1:5" ht="15">
      <c r="A8" s="96" t="s">
        <v>29</v>
      </c>
      <c r="B8" s="96"/>
      <c r="C8" s="96"/>
      <c r="D8" s="96"/>
      <c r="E8" s="96"/>
    </row>
    <row r="9" spans="1:5" ht="15">
      <c r="A9" s="26"/>
      <c r="B9" s="26"/>
      <c r="D9" s="92"/>
      <c r="E9" s="92"/>
    </row>
    <row r="10" spans="1:5" ht="142.5" customHeight="1">
      <c r="A10" s="19" t="s">
        <v>9</v>
      </c>
      <c r="B10" s="2" t="s">
        <v>10</v>
      </c>
      <c r="C10" s="17" t="s">
        <v>46</v>
      </c>
      <c r="D10" s="93" t="s">
        <v>132</v>
      </c>
      <c r="E10" s="93" t="s">
        <v>49</v>
      </c>
    </row>
    <row r="11" spans="1:5" ht="12.75">
      <c r="A11" s="5" t="s">
        <v>11</v>
      </c>
      <c r="B11" s="6" t="s">
        <v>12</v>
      </c>
      <c r="C11" s="7">
        <f>SUM(C12:C14)</f>
        <v>648</v>
      </c>
      <c r="D11" s="7">
        <f>SUM(D12:D14)</f>
        <v>314.4</v>
      </c>
      <c r="E11" s="94">
        <f>D11/C11*100</f>
        <v>48.51851851851852</v>
      </c>
    </row>
    <row r="12" spans="1:5" ht="25.5">
      <c r="A12" s="16" t="s">
        <v>28</v>
      </c>
      <c r="B12" s="15" t="s">
        <v>73</v>
      </c>
      <c r="C12" s="18">
        <v>187.9</v>
      </c>
      <c r="D12" s="4">
        <v>54.4</v>
      </c>
      <c r="E12" s="94">
        <f aca="true" t="shared" si="0" ref="E12:E31">D12/C12*100</f>
        <v>28.95156998403406</v>
      </c>
    </row>
    <row r="13" spans="1:5" ht="38.25">
      <c r="A13" s="3" t="s">
        <v>13</v>
      </c>
      <c r="B13" s="8" t="s">
        <v>74</v>
      </c>
      <c r="C13" s="4">
        <v>458.4</v>
      </c>
      <c r="D13" s="4">
        <v>260</v>
      </c>
      <c r="E13" s="94">
        <f t="shared" si="0"/>
        <v>56.719022687609076</v>
      </c>
    </row>
    <row r="14" spans="1:5" ht="12.75" customHeight="1">
      <c r="A14" s="3" t="s">
        <v>65</v>
      </c>
      <c r="B14" s="8" t="s">
        <v>14</v>
      </c>
      <c r="C14" s="4">
        <v>1.7</v>
      </c>
      <c r="D14" s="4"/>
      <c r="E14" s="94">
        <f t="shared" si="0"/>
        <v>0</v>
      </c>
    </row>
    <row r="15" spans="1:5" ht="6.75" customHeight="1">
      <c r="A15" s="3"/>
      <c r="B15" s="8"/>
      <c r="C15" s="4"/>
      <c r="D15" s="4"/>
      <c r="E15" s="94"/>
    </row>
    <row r="16" spans="1:5" ht="12.75" customHeight="1">
      <c r="A16" s="11" t="s">
        <v>68</v>
      </c>
      <c r="B16" s="57" t="s">
        <v>66</v>
      </c>
      <c r="C16" s="7">
        <f>C17</f>
        <v>25.5</v>
      </c>
      <c r="D16" s="7">
        <f>D17</f>
        <v>12</v>
      </c>
      <c r="E16" s="94">
        <f t="shared" si="0"/>
        <v>47.05882352941176</v>
      </c>
    </row>
    <row r="17" spans="1:5" ht="12.75" customHeight="1">
      <c r="A17" s="3" t="s">
        <v>69</v>
      </c>
      <c r="B17" s="58" t="s">
        <v>67</v>
      </c>
      <c r="C17" s="4">
        <v>25.5</v>
      </c>
      <c r="D17" s="4">
        <v>12</v>
      </c>
      <c r="E17" s="94">
        <f t="shared" si="0"/>
        <v>47.05882352941176</v>
      </c>
    </row>
    <row r="18" spans="1:5" ht="6.75" customHeight="1">
      <c r="A18" s="3"/>
      <c r="B18" s="8"/>
      <c r="C18" s="4"/>
      <c r="D18" s="4"/>
      <c r="E18" s="94"/>
    </row>
    <row r="19" spans="1:5" ht="15.75" customHeight="1">
      <c r="A19" s="10" t="s">
        <v>15</v>
      </c>
      <c r="B19" s="9" t="s">
        <v>16</v>
      </c>
      <c r="C19" s="7">
        <f>C21+C20</f>
        <v>8</v>
      </c>
      <c r="D19" s="7">
        <f>D21+D20</f>
        <v>3</v>
      </c>
      <c r="E19" s="94">
        <f t="shared" si="0"/>
        <v>37.5</v>
      </c>
    </row>
    <row r="20" spans="1:5" ht="15.75" customHeight="1">
      <c r="A20" s="79" t="s">
        <v>96</v>
      </c>
      <c r="B20" s="15" t="s">
        <v>97</v>
      </c>
      <c r="C20" s="18">
        <v>3</v>
      </c>
      <c r="D20" s="4">
        <v>3</v>
      </c>
      <c r="E20" s="94">
        <f t="shared" si="0"/>
        <v>100</v>
      </c>
    </row>
    <row r="21" spans="1:5" ht="15" customHeight="1">
      <c r="A21" s="11" t="s">
        <v>144</v>
      </c>
      <c r="B21" s="12" t="s">
        <v>145</v>
      </c>
      <c r="C21" s="7">
        <f>C22</f>
        <v>5</v>
      </c>
      <c r="D21" s="7">
        <f>D22</f>
        <v>0</v>
      </c>
      <c r="E21" s="94">
        <f t="shared" si="0"/>
        <v>0</v>
      </c>
    </row>
    <row r="22" spans="1:5" ht="12.75" customHeight="1">
      <c r="A22" s="3" t="s">
        <v>146</v>
      </c>
      <c r="B22" s="8" t="s">
        <v>147</v>
      </c>
      <c r="C22" s="4">
        <v>5</v>
      </c>
      <c r="D22" s="4"/>
      <c r="E22" s="94">
        <f t="shared" si="0"/>
        <v>0</v>
      </c>
    </row>
    <row r="23" spans="1:5" ht="17.25" customHeight="1">
      <c r="A23" s="11" t="s">
        <v>20</v>
      </c>
      <c r="B23" s="12" t="s">
        <v>21</v>
      </c>
      <c r="C23" s="7">
        <f>SUM(C24:C25)</f>
        <v>155.6</v>
      </c>
      <c r="D23" s="7">
        <f>SUM(D24:D25)</f>
        <v>23.1</v>
      </c>
      <c r="E23" s="94">
        <f t="shared" si="0"/>
        <v>14.845758354755786</v>
      </c>
    </row>
    <row r="24" spans="1:5" ht="17.25" customHeight="1">
      <c r="A24" s="16" t="s">
        <v>78</v>
      </c>
      <c r="B24" s="15" t="s">
        <v>79</v>
      </c>
      <c r="C24" s="18">
        <v>23.2</v>
      </c>
      <c r="D24" s="4">
        <v>23.1</v>
      </c>
      <c r="E24" s="94">
        <f t="shared" si="0"/>
        <v>99.5689655172414</v>
      </c>
    </row>
    <row r="25" spans="1:5" ht="14.25" customHeight="1">
      <c r="A25" s="3" t="s">
        <v>142</v>
      </c>
      <c r="B25" s="25" t="s">
        <v>143</v>
      </c>
      <c r="C25" s="4">
        <v>132.4</v>
      </c>
      <c r="D25" s="4"/>
      <c r="E25" s="94">
        <f t="shared" si="0"/>
        <v>0</v>
      </c>
    </row>
    <row r="26" spans="1:5" ht="8.25" customHeight="1">
      <c r="A26" s="3"/>
      <c r="B26" s="8"/>
      <c r="C26" s="4"/>
      <c r="D26" s="4"/>
      <c r="E26" s="94"/>
    </row>
    <row r="27" spans="1:5" ht="16.5" customHeight="1">
      <c r="A27" s="10" t="s">
        <v>17</v>
      </c>
      <c r="B27" s="9" t="s">
        <v>75</v>
      </c>
      <c r="C27" s="7">
        <f>SUM(C28:C28)</f>
        <v>491.5</v>
      </c>
      <c r="D27" s="7">
        <f>SUM(D28:D28)</f>
        <v>281.7</v>
      </c>
      <c r="E27" s="94">
        <f t="shared" si="0"/>
        <v>57.314343845371305</v>
      </c>
    </row>
    <row r="28" spans="1:5" ht="12.75">
      <c r="A28" s="3" t="s">
        <v>18</v>
      </c>
      <c r="B28" s="8" t="s">
        <v>19</v>
      </c>
      <c r="C28" s="4">
        <v>491.5</v>
      </c>
      <c r="D28" s="4">
        <v>281.7</v>
      </c>
      <c r="E28" s="94">
        <f t="shared" si="0"/>
        <v>57.314343845371305</v>
      </c>
    </row>
    <row r="29" spans="1:5" ht="12.75">
      <c r="A29" s="11" t="s">
        <v>89</v>
      </c>
      <c r="B29" s="12" t="s">
        <v>93</v>
      </c>
      <c r="C29" s="7">
        <f>C30</f>
        <v>0</v>
      </c>
      <c r="D29" s="4"/>
      <c r="E29" s="94" t="e">
        <f t="shared" si="0"/>
        <v>#DIV/0!</v>
      </c>
    </row>
    <row r="30" spans="1:5" ht="12.75">
      <c r="A30" s="3" t="s">
        <v>89</v>
      </c>
      <c r="B30" s="15" t="s">
        <v>93</v>
      </c>
      <c r="C30" s="4">
        <v>0</v>
      </c>
      <c r="D30" s="4"/>
      <c r="E30" s="94" t="e">
        <f t="shared" si="0"/>
        <v>#DIV/0!</v>
      </c>
    </row>
    <row r="31" spans="1:5" ht="12.75">
      <c r="A31" s="3"/>
      <c r="B31" s="7" t="s">
        <v>26</v>
      </c>
      <c r="C31" s="7">
        <f>SUM(C11+C19+C23+C27+C16+C29)</f>
        <v>1328.6</v>
      </c>
      <c r="D31" s="7">
        <f>SUM(D11+D19+D23+D27+D16+D29)</f>
        <v>634.2</v>
      </c>
      <c r="E31" s="94">
        <f t="shared" si="0"/>
        <v>47.734457323498425</v>
      </c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</sheetData>
  <mergeCells count="7">
    <mergeCell ref="A8:E8"/>
    <mergeCell ref="B3:C3"/>
    <mergeCell ref="B4:C4"/>
    <mergeCell ref="B1:E1"/>
    <mergeCell ref="B2:E2"/>
    <mergeCell ref="B5:E5"/>
    <mergeCell ref="A7:E7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B1">
      <selection activeCell="E5" sqref="E5:H5"/>
    </sheetView>
  </sheetViews>
  <sheetFormatPr defaultColWidth="9.00390625" defaultRowHeight="12.75"/>
  <cols>
    <col min="1" max="1" width="73.375" style="0" customWidth="1"/>
    <col min="5" max="5" width="8.75390625" style="0" customWidth="1"/>
    <col min="6" max="6" width="14.75390625" style="0" customWidth="1"/>
    <col min="7" max="7" width="14.625" style="0" customWidth="1"/>
    <col min="8" max="8" width="13.375" style="0" customWidth="1"/>
  </cols>
  <sheetData>
    <row r="1" spans="1:8" ht="12.75">
      <c r="A1" s="95" t="s">
        <v>64</v>
      </c>
      <c r="B1" s="95"/>
      <c r="C1" s="95"/>
      <c r="D1" s="95"/>
      <c r="E1" s="95"/>
      <c r="F1" s="95"/>
      <c r="G1" s="95"/>
      <c r="H1" s="95"/>
    </row>
    <row r="2" spans="1:8" ht="12.75">
      <c r="A2" s="20"/>
      <c r="B2" s="95"/>
      <c r="C2" s="95"/>
      <c r="D2" s="95"/>
      <c r="E2" s="95" t="s">
        <v>124</v>
      </c>
      <c r="F2" s="95"/>
      <c r="G2" s="95"/>
      <c r="H2" s="95"/>
    </row>
    <row r="3" spans="1:8" ht="12.75">
      <c r="A3" s="20"/>
      <c r="B3" s="95" t="s">
        <v>45</v>
      </c>
      <c r="C3" s="95"/>
      <c r="D3" s="95"/>
      <c r="E3" s="95"/>
      <c r="F3" s="95"/>
      <c r="G3" s="95"/>
      <c r="H3" s="95"/>
    </row>
    <row r="4" spans="1:8" ht="12.75">
      <c r="A4" s="20"/>
      <c r="B4" s="95" t="s">
        <v>133</v>
      </c>
      <c r="C4" s="95"/>
      <c r="D4" s="95"/>
      <c r="E4" s="95"/>
      <c r="F4" s="95"/>
      <c r="G4" s="95"/>
      <c r="H4" s="95"/>
    </row>
    <row r="5" spans="1:8" ht="12.75">
      <c r="A5" s="14"/>
      <c r="B5" s="95"/>
      <c r="C5" s="95"/>
      <c r="D5" s="95"/>
      <c r="E5" s="95" t="s">
        <v>156</v>
      </c>
      <c r="F5" s="95"/>
      <c r="G5" s="95"/>
      <c r="H5" s="95"/>
    </row>
    <row r="7" spans="1:8" ht="15">
      <c r="A7" s="96" t="s">
        <v>125</v>
      </c>
      <c r="B7" s="96"/>
      <c r="C7" s="96"/>
      <c r="D7" s="96"/>
      <c r="E7" s="96"/>
      <c r="F7" s="96"/>
      <c r="G7" s="96"/>
      <c r="H7" s="96"/>
    </row>
    <row r="8" spans="1:8" ht="15">
      <c r="A8" s="96" t="s">
        <v>154</v>
      </c>
      <c r="B8" s="96"/>
      <c r="C8" s="96"/>
      <c r="D8" s="96"/>
      <c r="E8" s="96"/>
      <c r="F8" s="96"/>
      <c r="G8" s="96"/>
      <c r="H8" s="96"/>
    </row>
    <row r="9" ht="12.75">
      <c r="H9" s="20" t="s">
        <v>1</v>
      </c>
    </row>
    <row r="10" spans="1:8" ht="38.25">
      <c r="A10" s="29" t="s">
        <v>50</v>
      </c>
      <c r="B10" s="29" t="s">
        <v>60</v>
      </c>
      <c r="C10" s="29" t="s">
        <v>51</v>
      </c>
      <c r="D10" s="29" t="s">
        <v>52</v>
      </c>
      <c r="E10" s="29" t="s">
        <v>53</v>
      </c>
      <c r="F10" s="29" t="s">
        <v>134</v>
      </c>
      <c r="G10" s="54" t="s">
        <v>135</v>
      </c>
      <c r="H10" s="4" t="s">
        <v>49</v>
      </c>
    </row>
    <row r="11" spans="1:8" ht="20.25" customHeight="1">
      <c r="A11" s="70" t="s">
        <v>126</v>
      </c>
      <c r="B11" s="71" t="s">
        <v>31</v>
      </c>
      <c r="C11" s="71" t="s">
        <v>55</v>
      </c>
      <c r="D11" s="71" t="s">
        <v>56</v>
      </c>
      <c r="E11" s="71" t="s">
        <v>54</v>
      </c>
      <c r="F11" s="74">
        <f>F12+F28+F32+F45+F57+F64+F65+F42</f>
        <v>1328.6</v>
      </c>
      <c r="G11" s="74">
        <f>G12+G28+G32+G45+G57+G64+G65+G42</f>
        <v>634.2</v>
      </c>
      <c r="H11" s="74">
        <f>G11/F11*100</f>
        <v>47.734457323498425</v>
      </c>
    </row>
    <row r="12" spans="1:8" s="84" customFormat="1" ht="19.5" customHeight="1">
      <c r="A12" s="80" t="s">
        <v>62</v>
      </c>
      <c r="B12" s="81" t="s">
        <v>31</v>
      </c>
      <c r="C12" s="81" t="s">
        <v>11</v>
      </c>
      <c r="D12" s="81" t="s">
        <v>56</v>
      </c>
      <c r="E12" s="81" t="s">
        <v>54</v>
      </c>
      <c r="F12" s="82">
        <f>F13+F16+F23</f>
        <v>648</v>
      </c>
      <c r="G12" s="82">
        <f>G13+G16+G23</f>
        <v>314.4</v>
      </c>
      <c r="H12" s="83">
        <f aca="true" t="shared" si="0" ref="H12:H57">G12/F12*100</f>
        <v>48.51851851851852</v>
      </c>
    </row>
    <row r="13" spans="1:8" ht="25.5">
      <c r="A13" s="25" t="s">
        <v>73</v>
      </c>
      <c r="B13" s="72" t="s">
        <v>31</v>
      </c>
      <c r="C13" s="72" t="s">
        <v>28</v>
      </c>
      <c r="D13" s="72" t="s">
        <v>56</v>
      </c>
      <c r="E13" s="72" t="s">
        <v>54</v>
      </c>
      <c r="F13" s="69">
        <v>187.9</v>
      </c>
      <c r="G13" s="69">
        <v>54.4</v>
      </c>
      <c r="H13" s="67">
        <f>G13/F13*100</f>
        <v>28.95156998403406</v>
      </c>
    </row>
    <row r="14" spans="1:8" ht="15" customHeight="1">
      <c r="A14" s="25" t="s">
        <v>112</v>
      </c>
      <c r="B14" s="72" t="s">
        <v>31</v>
      </c>
      <c r="C14" s="72" t="s">
        <v>28</v>
      </c>
      <c r="D14" s="72" t="s">
        <v>98</v>
      </c>
      <c r="E14" s="72" t="s">
        <v>54</v>
      </c>
      <c r="F14" s="69">
        <v>187.9</v>
      </c>
      <c r="G14" s="69">
        <v>54.4</v>
      </c>
      <c r="H14" s="67">
        <f t="shared" si="0"/>
        <v>28.95156998403406</v>
      </c>
    </row>
    <row r="15" spans="1:8" ht="17.25" customHeight="1">
      <c r="A15" s="25" t="s">
        <v>111</v>
      </c>
      <c r="B15" s="72" t="s">
        <v>31</v>
      </c>
      <c r="C15" s="72" t="s">
        <v>28</v>
      </c>
      <c r="D15" s="72" t="s">
        <v>98</v>
      </c>
      <c r="E15" s="72" t="s">
        <v>88</v>
      </c>
      <c r="F15" s="69">
        <v>187.9</v>
      </c>
      <c r="G15" s="69">
        <v>54.4</v>
      </c>
      <c r="H15" s="67">
        <f t="shared" si="0"/>
        <v>28.95156998403406</v>
      </c>
    </row>
    <row r="16" spans="1:8" ht="38.25">
      <c r="A16" s="25" t="s">
        <v>113</v>
      </c>
      <c r="B16" s="72" t="s">
        <v>31</v>
      </c>
      <c r="C16" s="72" t="s">
        <v>13</v>
      </c>
      <c r="D16" s="72" t="s">
        <v>56</v>
      </c>
      <c r="E16" s="72" t="s">
        <v>54</v>
      </c>
      <c r="F16" s="69">
        <f>F17+F19+F21</f>
        <v>458.4</v>
      </c>
      <c r="G16" s="69">
        <f>G17+G19+G21</f>
        <v>260</v>
      </c>
      <c r="H16" s="67">
        <f>G16/F16*100</f>
        <v>56.719022687609076</v>
      </c>
    </row>
    <row r="17" spans="1:8" ht="15" customHeight="1">
      <c r="A17" s="25" t="s">
        <v>114</v>
      </c>
      <c r="B17" s="72" t="s">
        <v>31</v>
      </c>
      <c r="C17" s="72" t="s">
        <v>13</v>
      </c>
      <c r="D17" s="72" t="s">
        <v>32</v>
      </c>
      <c r="E17" s="72" t="s">
        <v>54</v>
      </c>
      <c r="F17" s="69">
        <v>158.8</v>
      </c>
      <c r="G17" s="73">
        <v>139.7</v>
      </c>
      <c r="H17" s="67">
        <f>G17/F17*100</f>
        <v>87.97229219143576</v>
      </c>
    </row>
    <row r="18" spans="1:8" ht="14.25" customHeight="1">
      <c r="A18" s="25" t="s">
        <v>111</v>
      </c>
      <c r="B18" s="72" t="s">
        <v>31</v>
      </c>
      <c r="C18" s="72" t="s">
        <v>13</v>
      </c>
      <c r="D18" s="72" t="s">
        <v>32</v>
      </c>
      <c r="E18" s="72" t="s">
        <v>88</v>
      </c>
      <c r="F18" s="69">
        <v>158.8</v>
      </c>
      <c r="G18" s="73">
        <v>139.7</v>
      </c>
      <c r="H18" s="67">
        <f t="shared" si="0"/>
        <v>87.97229219143576</v>
      </c>
    </row>
    <row r="19" spans="1:8" ht="14.25" customHeight="1">
      <c r="A19" s="25" t="s">
        <v>114</v>
      </c>
      <c r="B19" s="72" t="s">
        <v>31</v>
      </c>
      <c r="C19" s="72" t="s">
        <v>13</v>
      </c>
      <c r="D19" s="72" t="s">
        <v>98</v>
      </c>
      <c r="E19" s="72" t="s">
        <v>54</v>
      </c>
      <c r="F19" s="69">
        <v>136.6</v>
      </c>
      <c r="G19" s="73">
        <v>64.5</v>
      </c>
      <c r="H19" s="67">
        <f t="shared" si="0"/>
        <v>47.218155197657396</v>
      </c>
    </row>
    <row r="20" spans="1:8" ht="14.25" customHeight="1">
      <c r="A20" s="25" t="s">
        <v>111</v>
      </c>
      <c r="B20" s="72" t="s">
        <v>31</v>
      </c>
      <c r="C20" s="72" t="s">
        <v>13</v>
      </c>
      <c r="D20" s="72" t="s">
        <v>98</v>
      </c>
      <c r="E20" s="72" t="s">
        <v>88</v>
      </c>
      <c r="F20" s="69">
        <v>136.6</v>
      </c>
      <c r="G20" s="73">
        <v>64.5</v>
      </c>
      <c r="H20" s="67">
        <f t="shared" si="0"/>
        <v>47.218155197657396</v>
      </c>
    </row>
    <row r="21" spans="1:8" ht="14.25" customHeight="1">
      <c r="A21" s="25" t="s">
        <v>114</v>
      </c>
      <c r="B21" s="72" t="s">
        <v>31</v>
      </c>
      <c r="C21" s="72" t="s">
        <v>13</v>
      </c>
      <c r="D21" s="72" t="s">
        <v>99</v>
      </c>
      <c r="E21" s="72" t="s">
        <v>54</v>
      </c>
      <c r="F21" s="69">
        <v>163</v>
      </c>
      <c r="G21" s="73">
        <v>55.8</v>
      </c>
      <c r="H21" s="67"/>
    </row>
    <row r="22" spans="1:8" ht="14.25" customHeight="1">
      <c r="A22" s="25" t="s">
        <v>111</v>
      </c>
      <c r="B22" s="72" t="s">
        <v>31</v>
      </c>
      <c r="C22" s="72" t="s">
        <v>13</v>
      </c>
      <c r="D22" s="72" t="s">
        <v>99</v>
      </c>
      <c r="E22" s="72" t="s">
        <v>88</v>
      </c>
      <c r="F22" s="69">
        <v>163</v>
      </c>
      <c r="G22" s="73">
        <v>55.8</v>
      </c>
      <c r="H22" s="67"/>
    </row>
    <row r="23" spans="1:8" ht="18" customHeight="1">
      <c r="A23" s="25" t="s">
        <v>14</v>
      </c>
      <c r="B23" s="72" t="s">
        <v>31</v>
      </c>
      <c r="C23" s="72" t="s">
        <v>65</v>
      </c>
      <c r="D23" s="72" t="s">
        <v>56</v>
      </c>
      <c r="E23" s="72" t="s">
        <v>54</v>
      </c>
      <c r="F23" s="69">
        <f>F24+F26</f>
        <v>1.7000000000000002</v>
      </c>
      <c r="G23" s="73">
        <v>0</v>
      </c>
      <c r="H23" s="67">
        <f t="shared" si="0"/>
        <v>0</v>
      </c>
    </row>
    <row r="24" spans="1:8" ht="12.75" customHeight="1">
      <c r="A24" s="25" t="s">
        <v>115</v>
      </c>
      <c r="B24" s="72" t="s">
        <v>31</v>
      </c>
      <c r="C24" s="72" t="s">
        <v>65</v>
      </c>
      <c r="D24" s="72" t="s">
        <v>33</v>
      </c>
      <c r="E24" s="72" t="s">
        <v>54</v>
      </c>
      <c r="F24" s="69">
        <v>0.9</v>
      </c>
      <c r="G24" s="69">
        <v>0</v>
      </c>
      <c r="H24" s="67">
        <f t="shared" si="0"/>
        <v>0</v>
      </c>
    </row>
    <row r="25" spans="1:8" ht="12.75">
      <c r="A25" s="25" t="s">
        <v>111</v>
      </c>
      <c r="B25" s="72" t="s">
        <v>31</v>
      </c>
      <c r="C25" s="72" t="s">
        <v>65</v>
      </c>
      <c r="D25" s="72" t="s">
        <v>33</v>
      </c>
      <c r="E25" s="72" t="s">
        <v>88</v>
      </c>
      <c r="F25" s="69">
        <v>0.9</v>
      </c>
      <c r="G25" s="69">
        <v>0</v>
      </c>
      <c r="H25" s="67">
        <f t="shared" si="0"/>
        <v>0</v>
      </c>
    </row>
    <row r="26" spans="1:8" ht="12.75">
      <c r="A26" s="25" t="s">
        <v>116</v>
      </c>
      <c r="B26" s="72" t="s">
        <v>31</v>
      </c>
      <c r="C26" s="72" t="s">
        <v>65</v>
      </c>
      <c r="D26" s="72" t="s">
        <v>44</v>
      </c>
      <c r="E26" s="72" t="s">
        <v>54</v>
      </c>
      <c r="F26" s="69">
        <v>0.8</v>
      </c>
      <c r="G26" s="69">
        <v>0</v>
      </c>
      <c r="H26" s="67">
        <f t="shared" si="0"/>
        <v>0</v>
      </c>
    </row>
    <row r="27" spans="1:8" ht="12.75">
      <c r="A27" s="25" t="s">
        <v>111</v>
      </c>
      <c r="B27" s="72" t="s">
        <v>31</v>
      </c>
      <c r="C27" s="72" t="s">
        <v>65</v>
      </c>
      <c r="D27" s="72" t="s">
        <v>44</v>
      </c>
      <c r="E27" s="72" t="s">
        <v>88</v>
      </c>
      <c r="F27" s="69">
        <v>0.8</v>
      </c>
      <c r="G27" s="69">
        <v>0</v>
      </c>
      <c r="H27" s="67">
        <f t="shared" si="0"/>
        <v>0</v>
      </c>
    </row>
    <row r="28" spans="1:8" s="84" customFormat="1" ht="20.25" customHeight="1">
      <c r="A28" s="85" t="s">
        <v>72</v>
      </c>
      <c r="B28" s="81" t="s">
        <v>31</v>
      </c>
      <c r="C28" s="86" t="s">
        <v>68</v>
      </c>
      <c r="D28" s="86" t="s">
        <v>56</v>
      </c>
      <c r="E28" s="86" t="s">
        <v>54</v>
      </c>
      <c r="F28" s="82">
        <v>25.5</v>
      </c>
      <c r="G28" s="82">
        <v>12</v>
      </c>
      <c r="H28" s="83">
        <f t="shared" si="0"/>
        <v>47.05882352941176</v>
      </c>
    </row>
    <row r="29" spans="1:8" ht="14.25" customHeight="1">
      <c r="A29" s="55" t="s">
        <v>67</v>
      </c>
      <c r="B29" s="72" t="s">
        <v>31</v>
      </c>
      <c r="C29" s="64" t="s">
        <v>69</v>
      </c>
      <c r="D29" s="64" t="s">
        <v>56</v>
      </c>
      <c r="E29" s="64" t="s">
        <v>54</v>
      </c>
      <c r="F29" s="69">
        <v>25.5</v>
      </c>
      <c r="G29" s="69">
        <v>12</v>
      </c>
      <c r="H29" s="67">
        <f t="shared" si="0"/>
        <v>47.05882352941176</v>
      </c>
    </row>
    <row r="30" spans="1:8" ht="23.25" customHeight="1">
      <c r="A30" s="55" t="s">
        <v>117</v>
      </c>
      <c r="B30" s="72" t="s">
        <v>31</v>
      </c>
      <c r="C30" s="64" t="s">
        <v>69</v>
      </c>
      <c r="D30" s="64" t="s">
        <v>34</v>
      </c>
      <c r="E30" s="64" t="s">
        <v>54</v>
      </c>
      <c r="F30" s="69">
        <v>25.5</v>
      </c>
      <c r="G30" s="69">
        <v>12</v>
      </c>
      <c r="H30" s="67">
        <f t="shared" si="0"/>
        <v>47.05882352941176</v>
      </c>
    </row>
    <row r="31" spans="1:8" ht="20.25" customHeight="1">
      <c r="A31" s="55" t="s">
        <v>118</v>
      </c>
      <c r="B31" s="72" t="s">
        <v>31</v>
      </c>
      <c r="C31" s="64" t="s">
        <v>69</v>
      </c>
      <c r="D31" s="64" t="s">
        <v>34</v>
      </c>
      <c r="E31" s="64" t="s">
        <v>54</v>
      </c>
      <c r="F31" s="69">
        <v>25.5</v>
      </c>
      <c r="G31" s="69">
        <v>12</v>
      </c>
      <c r="H31" s="67">
        <f t="shared" si="0"/>
        <v>47.05882352941176</v>
      </c>
    </row>
    <row r="32" spans="1:8" s="84" customFormat="1" ht="20.25" customHeight="1">
      <c r="A32" s="80" t="s">
        <v>0</v>
      </c>
      <c r="B32" s="81" t="s">
        <v>31</v>
      </c>
      <c r="C32" s="81" t="s">
        <v>15</v>
      </c>
      <c r="D32" s="81" t="s">
        <v>56</v>
      </c>
      <c r="E32" s="81" t="s">
        <v>54</v>
      </c>
      <c r="F32" s="82">
        <f>F35+F33</f>
        <v>3</v>
      </c>
      <c r="G32" s="82">
        <f>G35+G33</f>
        <v>3</v>
      </c>
      <c r="H32" s="83">
        <f t="shared" si="0"/>
        <v>100</v>
      </c>
    </row>
    <row r="33" spans="1:8" ht="20.25" customHeight="1">
      <c r="A33" s="25" t="s">
        <v>100</v>
      </c>
      <c r="B33" s="72" t="s">
        <v>31</v>
      </c>
      <c r="C33" s="72" t="s">
        <v>96</v>
      </c>
      <c r="D33" s="72" t="s">
        <v>101</v>
      </c>
      <c r="E33" s="72" t="s">
        <v>54</v>
      </c>
      <c r="F33" s="69">
        <v>3</v>
      </c>
      <c r="G33" s="73">
        <v>3</v>
      </c>
      <c r="H33" s="67"/>
    </row>
    <row r="34" spans="1:8" ht="20.25" customHeight="1">
      <c r="A34" s="25" t="s">
        <v>111</v>
      </c>
      <c r="B34" s="72" t="s">
        <v>31</v>
      </c>
      <c r="C34" s="72" t="s">
        <v>96</v>
      </c>
      <c r="D34" s="72" t="s">
        <v>101</v>
      </c>
      <c r="E34" s="72" t="s">
        <v>102</v>
      </c>
      <c r="F34" s="69">
        <v>3</v>
      </c>
      <c r="G34" s="73">
        <v>3</v>
      </c>
      <c r="H34" s="67"/>
    </row>
    <row r="35" spans="1:8" s="91" customFormat="1" ht="5.25" customHeight="1">
      <c r="A35" s="87" t="s">
        <v>81</v>
      </c>
      <c r="B35" s="88" t="s">
        <v>31</v>
      </c>
      <c r="C35" s="88" t="s">
        <v>80</v>
      </c>
      <c r="D35" s="88" t="s">
        <v>56</v>
      </c>
      <c r="E35" s="88" t="s">
        <v>54</v>
      </c>
      <c r="F35" s="89">
        <f>F36+F38+F40</f>
        <v>0</v>
      </c>
      <c r="G35" s="89">
        <f>G36+G38+G40</f>
        <v>0</v>
      </c>
      <c r="H35" s="90" t="e">
        <f t="shared" si="0"/>
        <v>#DIV/0!</v>
      </c>
    </row>
    <row r="36" spans="1:8" ht="20.25" customHeight="1" hidden="1">
      <c r="A36" s="25" t="s">
        <v>119</v>
      </c>
      <c r="B36" s="72" t="s">
        <v>31</v>
      </c>
      <c r="C36" s="72" t="s">
        <v>80</v>
      </c>
      <c r="D36" s="72" t="s">
        <v>87</v>
      </c>
      <c r="E36" s="72" t="s">
        <v>54</v>
      </c>
      <c r="F36" s="69">
        <v>0</v>
      </c>
      <c r="G36" s="73">
        <v>0</v>
      </c>
      <c r="H36" s="67" t="e">
        <f t="shared" si="0"/>
        <v>#DIV/0!</v>
      </c>
    </row>
    <row r="37" spans="1:8" ht="20.25" customHeight="1" hidden="1">
      <c r="A37" s="25" t="s">
        <v>111</v>
      </c>
      <c r="B37" s="72" t="s">
        <v>31</v>
      </c>
      <c r="C37" s="72" t="s">
        <v>80</v>
      </c>
      <c r="D37" s="72" t="s">
        <v>87</v>
      </c>
      <c r="E37" s="72" t="s">
        <v>102</v>
      </c>
      <c r="F37" s="69">
        <v>0</v>
      </c>
      <c r="G37" s="73">
        <v>0</v>
      </c>
      <c r="H37" s="67"/>
    </row>
    <row r="38" spans="1:8" ht="20.25" customHeight="1" hidden="1">
      <c r="A38" s="25" t="s">
        <v>119</v>
      </c>
      <c r="B38" s="72" t="s">
        <v>31</v>
      </c>
      <c r="C38" s="72" t="s">
        <v>80</v>
      </c>
      <c r="D38" s="72" t="s">
        <v>98</v>
      </c>
      <c r="E38" s="72" t="s">
        <v>102</v>
      </c>
      <c r="F38" s="69">
        <v>0</v>
      </c>
      <c r="G38" s="73">
        <v>0</v>
      </c>
      <c r="H38" s="67"/>
    </row>
    <row r="39" spans="1:8" ht="20.25" customHeight="1" hidden="1">
      <c r="A39" s="25" t="s">
        <v>111</v>
      </c>
      <c r="B39" s="72" t="s">
        <v>31</v>
      </c>
      <c r="C39" s="72" t="s">
        <v>80</v>
      </c>
      <c r="D39" s="72" t="s">
        <v>98</v>
      </c>
      <c r="E39" s="72" t="s">
        <v>102</v>
      </c>
      <c r="F39" s="69">
        <v>0</v>
      </c>
      <c r="G39" s="73">
        <v>0</v>
      </c>
      <c r="H39" s="67" t="e">
        <f t="shared" si="0"/>
        <v>#DIV/0!</v>
      </c>
    </row>
    <row r="40" spans="1:8" ht="20.25" customHeight="1" hidden="1">
      <c r="A40" s="25" t="s">
        <v>119</v>
      </c>
      <c r="B40" s="72" t="s">
        <v>31</v>
      </c>
      <c r="C40" s="72" t="s">
        <v>80</v>
      </c>
      <c r="D40" s="72" t="s">
        <v>99</v>
      </c>
      <c r="E40" s="72" t="s">
        <v>102</v>
      </c>
      <c r="F40" s="69">
        <v>0</v>
      </c>
      <c r="G40" s="73">
        <v>0</v>
      </c>
      <c r="H40" s="67" t="e">
        <f t="shared" si="0"/>
        <v>#DIV/0!</v>
      </c>
    </row>
    <row r="41" spans="1:8" ht="20.25" customHeight="1" hidden="1">
      <c r="A41" s="25" t="s">
        <v>111</v>
      </c>
      <c r="B41" s="72" t="s">
        <v>31</v>
      </c>
      <c r="C41" s="72" t="s">
        <v>80</v>
      </c>
      <c r="D41" s="72" t="s">
        <v>99</v>
      </c>
      <c r="E41" s="72" t="s">
        <v>102</v>
      </c>
      <c r="F41" s="69">
        <v>0</v>
      </c>
      <c r="G41" s="73">
        <v>0</v>
      </c>
      <c r="H41" s="67" t="e">
        <f t="shared" si="0"/>
        <v>#DIV/0!</v>
      </c>
    </row>
    <row r="42" spans="1:8" s="84" customFormat="1" ht="20.25" customHeight="1">
      <c r="A42" s="80" t="s">
        <v>145</v>
      </c>
      <c r="B42" s="81" t="s">
        <v>31</v>
      </c>
      <c r="C42" s="81" t="s">
        <v>144</v>
      </c>
      <c r="D42" s="81" t="s">
        <v>56</v>
      </c>
      <c r="E42" s="81" t="s">
        <v>54</v>
      </c>
      <c r="F42" s="82">
        <f>F43</f>
        <v>5</v>
      </c>
      <c r="G42" s="82">
        <f>G43</f>
        <v>0</v>
      </c>
      <c r="H42" s="67">
        <f t="shared" si="0"/>
        <v>0</v>
      </c>
    </row>
    <row r="43" spans="1:8" ht="20.25" customHeight="1">
      <c r="A43" s="25" t="s">
        <v>148</v>
      </c>
      <c r="B43" s="72" t="s">
        <v>31</v>
      </c>
      <c r="C43" s="72" t="s">
        <v>146</v>
      </c>
      <c r="D43" s="72" t="s">
        <v>149</v>
      </c>
      <c r="E43" s="72" t="s">
        <v>54</v>
      </c>
      <c r="F43" s="69">
        <v>5</v>
      </c>
      <c r="G43" s="73"/>
      <c r="H43" s="67">
        <f t="shared" si="0"/>
        <v>0</v>
      </c>
    </row>
    <row r="44" spans="1:8" ht="20.25" customHeight="1">
      <c r="A44" s="25" t="s">
        <v>111</v>
      </c>
      <c r="B44" s="72" t="s">
        <v>31</v>
      </c>
      <c r="C44" s="72" t="s">
        <v>146</v>
      </c>
      <c r="D44" s="72" t="s">
        <v>149</v>
      </c>
      <c r="E44" s="72" t="s">
        <v>88</v>
      </c>
      <c r="F44" s="69">
        <v>5</v>
      </c>
      <c r="G44" s="73"/>
      <c r="H44" s="67">
        <f t="shared" si="0"/>
        <v>0</v>
      </c>
    </row>
    <row r="45" spans="1:8" s="84" customFormat="1" ht="20.25" customHeight="1">
      <c r="A45" s="80" t="s">
        <v>63</v>
      </c>
      <c r="B45" s="81" t="s">
        <v>31</v>
      </c>
      <c r="C45" s="81" t="s">
        <v>20</v>
      </c>
      <c r="D45" s="81" t="s">
        <v>56</v>
      </c>
      <c r="E45" s="81" t="s">
        <v>54</v>
      </c>
      <c r="F45" s="82">
        <f>F46+F53+F54</f>
        <v>155.6</v>
      </c>
      <c r="G45" s="82">
        <f>G46+G53+G54</f>
        <v>23.1</v>
      </c>
      <c r="H45" s="83">
        <f t="shared" si="0"/>
        <v>14.845758354755786</v>
      </c>
    </row>
    <row r="46" spans="1:8" ht="20.25" customHeight="1">
      <c r="A46" s="25" t="s">
        <v>79</v>
      </c>
      <c r="B46" s="72" t="s">
        <v>31</v>
      </c>
      <c r="C46" s="72" t="s">
        <v>20</v>
      </c>
      <c r="D46" s="72" t="s">
        <v>56</v>
      </c>
      <c r="E46" s="72" t="s">
        <v>54</v>
      </c>
      <c r="F46" s="69">
        <f>F47+F49+F51</f>
        <v>17.7</v>
      </c>
      <c r="G46" s="69">
        <f>G47+G49+G51</f>
        <v>17.6</v>
      </c>
      <c r="H46" s="67">
        <f t="shared" si="0"/>
        <v>99.43502824858759</v>
      </c>
    </row>
    <row r="47" spans="1:8" ht="20.25" customHeight="1">
      <c r="A47" s="25" t="s">
        <v>110</v>
      </c>
      <c r="B47" s="72" t="s">
        <v>31</v>
      </c>
      <c r="C47" s="72" t="s">
        <v>78</v>
      </c>
      <c r="D47" s="72" t="s">
        <v>109</v>
      </c>
      <c r="E47" s="72"/>
      <c r="F47" s="69">
        <v>0</v>
      </c>
      <c r="G47" s="69"/>
      <c r="H47" s="67"/>
    </row>
    <row r="48" spans="1:8" ht="20.25" customHeight="1">
      <c r="A48" s="25" t="s">
        <v>111</v>
      </c>
      <c r="B48" s="72" t="s">
        <v>31</v>
      </c>
      <c r="C48" s="72" t="s">
        <v>78</v>
      </c>
      <c r="D48" s="72" t="s">
        <v>109</v>
      </c>
      <c r="E48" s="72" t="s">
        <v>88</v>
      </c>
      <c r="F48" s="69">
        <v>0</v>
      </c>
      <c r="G48" s="69"/>
      <c r="H48" s="67"/>
    </row>
    <row r="49" spans="1:8" ht="20.25" customHeight="1">
      <c r="A49" s="25" t="s">
        <v>103</v>
      </c>
      <c r="B49" s="72" t="s">
        <v>31</v>
      </c>
      <c r="C49" s="72" t="s">
        <v>78</v>
      </c>
      <c r="D49" s="72" t="s">
        <v>86</v>
      </c>
      <c r="E49" s="72" t="s">
        <v>54</v>
      </c>
      <c r="F49" s="69">
        <v>17.7</v>
      </c>
      <c r="G49" s="73">
        <v>17.6</v>
      </c>
      <c r="H49" s="67">
        <f t="shared" si="0"/>
        <v>99.43502824858759</v>
      </c>
    </row>
    <row r="50" spans="1:8" ht="20.25" customHeight="1">
      <c r="A50" s="25" t="s">
        <v>79</v>
      </c>
      <c r="B50" s="72" t="s">
        <v>31</v>
      </c>
      <c r="C50" s="72" t="s">
        <v>78</v>
      </c>
      <c r="D50" s="72" t="s">
        <v>86</v>
      </c>
      <c r="E50" s="72" t="s">
        <v>88</v>
      </c>
      <c r="F50" s="69">
        <v>17.7</v>
      </c>
      <c r="G50" s="73">
        <v>17.6</v>
      </c>
      <c r="H50" s="67">
        <f t="shared" si="0"/>
        <v>99.43502824858759</v>
      </c>
    </row>
    <row r="51" spans="1:8" ht="4.5" customHeight="1">
      <c r="A51" s="25" t="s">
        <v>104</v>
      </c>
      <c r="B51" s="72" t="s">
        <v>31</v>
      </c>
      <c r="C51" s="72" t="s">
        <v>78</v>
      </c>
      <c r="D51" s="72" t="s">
        <v>82</v>
      </c>
      <c r="E51" s="72" t="s">
        <v>54</v>
      </c>
      <c r="F51" s="69"/>
      <c r="G51" s="73">
        <v>0</v>
      </c>
      <c r="H51" s="67" t="e">
        <f t="shared" si="0"/>
        <v>#DIV/0!</v>
      </c>
    </row>
    <row r="52" spans="1:8" ht="20.25" customHeight="1" hidden="1">
      <c r="A52" s="25" t="s">
        <v>111</v>
      </c>
      <c r="B52" s="72" t="s">
        <v>31</v>
      </c>
      <c r="C52" s="72" t="s">
        <v>78</v>
      </c>
      <c r="D52" s="72" t="s">
        <v>82</v>
      </c>
      <c r="E52" s="72" t="s">
        <v>88</v>
      </c>
      <c r="F52" s="69"/>
      <c r="G52" s="73">
        <v>0</v>
      </c>
      <c r="H52" s="67" t="e">
        <f t="shared" si="0"/>
        <v>#DIV/0!</v>
      </c>
    </row>
    <row r="53" spans="1:8" ht="20.25" customHeight="1">
      <c r="A53" s="25" t="s">
        <v>153</v>
      </c>
      <c r="B53" s="72" t="s">
        <v>31</v>
      </c>
      <c r="C53" s="72" t="s">
        <v>78</v>
      </c>
      <c r="D53" s="72" t="s">
        <v>152</v>
      </c>
      <c r="E53" s="72" t="s">
        <v>88</v>
      </c>
      <c r="F53" s="69">
        <v>5.5</v>
      </c>
      <c r="G53" s="73">
        <v>5.5</v>
      </c>
      <c r="H53" s="67">
        <f t="shared" si="0"/>
        <v>100</v>
      </c>
    </row>
    <row r="54" spans="1:8" ht="20.25" customHeight="1">
      <c r="A54" s="25" t="s">
        <v>151</v>
      </c>
      <c r="B54" s="72" t="s">
        <v>31</v>
      </c>
      <c r="C54" s="72" t="s">
        <v>142</v>
      </c>
      <c r="D54" s="72" t="s">
        <v>56</v>
      </c>
      <c r="E54" s="72" t="s">
        <v>54</v>
      </c>
      <c r="F54" s="69">
        <v>132.4</v>
      </c>
      <c r="G54" s="73"/>
      <c r="H54" s="67"/>
    </row>
    <row r="55" spans="1:8" ht="20.25" customHeight="1">
      <c r="A55" s="25" t="s">
        <v>120</v>
      </c>
      <c r="B55" s="72" t="s">
        <v>31</v>
      </c>
      <c r="C55" s="72" t="s">
        <v>142</v>
      </c>
      <c r="D55" s="72" t="s">
        <v>150</v>
      </c>
      <c r="E55" s="72" t="s">
        <v>54</v>
      </c>
      <c r="F55" s="69">
        <v>132.4</v>
      </c>
      <c r="G55" s="73"/>
      <c r="H55" s="67"/>
    </row>
    <row r="56" spans="1:8" ht="20.25" customHeight="1">
      <c r="A56" s="25" t="s">
        <v>111</v>
      </c>
      <c r="B56" s="72" t="s">
        <v>31</v>
      </c>
      <c r="C56" s="72" t="s">
        <v>142</v>
      </c>
      <c r="D56" s="72" t="s">
        <v>150</v>
      </c>
      <c r="E56" s="72" t="s">
        <v>106</v>
      </c>
      <c r="F56" s="69">
        <v>132.4</v>
      </c>
      <c r="G56" s="73"/>
      <c r="H56" s="67"/>
    </row>
    <row r="57" spans="1:8" s="84" customFormat="1" ht="20.25" customHeight="1">
      <c r="A57" s="80" t="s">
        <v>105</v>
      </c>
      <c r="B57" s="81" t="s">
        <v>31</v>
      </c>
      <c r="C57" s="81" t="s">
        <v>17</v>
      </c>
      <c r="D57" s="81" t="s">
        <v>56</v>
      </c>
      <c r="E57" s="81" t="s">
        <v>54</v>
      </c>
      <c r="F57" s="82">
        <f>F58+F61</f>
        <v>491.5</v>
      </c>
      <c r="G57" s="82">
        <f>G58+G61</f>
        <v>281.7</v>
      </c>
      <c r="H57" s="83">
        <f t="shared" si="0"/>
        <v>57.314343845371305</v>
      </c>
    </row>
    <row r="58" spans="1:8" ht="20.25" customHeight="1">
      <c r="A58" s="25" t="s">
        <v>83</v>
      </c>
      <c r="B58" s="72" t="s">
        <v>31</v>
      </c>
      <c r="C58" s="72" t="s">
        <v>18</v>
      </c>
      <c r="D58" s="72" t="s">
        <v>56</v>
      </c>
      <c r="E58" s="72" t="s">
        <v>54</v>
      </c>
      <c r="F58" s="69">
        <v>134.5</v>
      </c>
      <c r="G58" s="69">
        <v>57.5</v>
      </c>
      <c r="H58" s="67">
        <f aca="true" t="shared" si="1" ref="H58:H65">G58/F58*100</f>
        <v>42.75092936802974</v>
      </c>
    </row>
    <row r="59" spans="1:8" ht="20.25" customHeight="1">
      <c r="A59" s="25" t="s">
        <v>122</v>
      </c>
      <c r="B59" s="72" t="s">
        <v>31</v>
      </c>
      <c r="C59" s="72" t="s">
        <v>18</v>
      </c>
      <c r="D59" s="72" t="s">
        <v>71</v>
      </c>
      <c r="E59" s="72" t="s">
        <v>54</v>
      </c>
      <c r="F59" s="69">
        <v>134.5</v>
      </c>
      <c r="G59" s="69">
        <v>57.5</v>
      </c>
      <c r="H59" s="67">
        <f t="shared" si="1"/>
        <v>42.75092936802974</v>
      </c>
    </row>
    <row r="60" spans="1:8" ht="20.25" customHeight="1">
      <c r="A60" s="25" t="s">
        <v>121</v>
      </c>
      <c r="B60" s="72" t="s">
        <v>31</v>
      </c>
      <c r="C60" s="72" t="s">
        <v>18</v>
      </c>
      <c r="D60" s="72" t="s">
        <v>71</v>
      </c>
      <c r="E60" s="72" t="s">
        <v>106</v>
      </c>
      <c r="F60" s="69">
        <v>134.5</v>
      </c>
      <c r="G60" s="73">
        <v>57.5</v>
      </c>
      <c r="H60" s="67">
        <f t="shared" si="1"/>
        <v>42.75092936802974</v>
      </c>
    </row>
    <row r="61" spans="1:8" ht="20.25" customHeight="1">
      <c r="A61" s="25" t="s">
        <v>83</v>
      </c>
      <c r="B61" s="72" t="s">
        <v>31</v>
      </c>
      <c r="C61" s="72" t="s">
        <v>18</v>
      </c>
      <c r="D61" s="72" t="s">
        <v>107</v>
      </c>
      <c r="E61" s="72" t="s">
        <v>54</v>
      </c>
      <c r="F61" s="69">
        <v>357</v>
      </c>
      <c r="G61" s="69">
        <v>224.2</v>
      </c>
      <c r="H61" s="67"/>
    </row>
    <row r="62" spans="1:8" ht="20.25" customHeight="1">
      <c r="A62" s="25" t="s">
        <v>122</v>
      </c>
      <c r="B62" s="72" t="s">
        <v>31</v>
      </c>
      <c r="C62" s="72" t="s">
        <v>18</v>
      </c>
      <c r="D62" s="72" t="s">
        <v>107</v>
      </c>
      <c r="E62" s="72" t="s">
        <v>54</v>
      </c>
      <c r="F62" s="69">
        <v>357</v>
      </c>
      <c r="G62" s="69">
        <v>224.2</v>
      </c>
      <c r="H62" s="67"/>
    </row>
    <row r="63" spans="1:8" ht="20.25" customHeight="1">
      <c r="A63" s="25" t="s">
        <v>121</v>
      </c>
      <c r="B63" s="72" t="s">
        <v>31</v>
      </c>
      <c r="C63" s="72" t="s">
        <v>18</v>
      </c>
      <c r="D63" s="72" t="s">
        <v>107</v>
      </c>
      <c r="E63" s="72" t="s">
        <v>106</v>
      </c>
      <c r="F63" s="69">
        <v>357</v>
      </c>
      <c r="G63" s="69">
        <v>224.2</v>
      </c>
      <c r="H63" s="67"/>
    </row>
    <row r="64" spans="1:8" ht="12.75">
      <c r="A64" s="15" t="s">
        <v>93</v>
      </c>
      <c r="B64" s="72" t="s">
        <v>31</v>
      </c>
      <c r="C64" s="72" t="s">
        <v>89</v>
      </c>
      <c r="D64" s="72" t="s">
        <v>90</v>
      </c>
      <c r="E64" s="72" t="s">
        <v>91</v>
      </c>
      <c r="F64" s="69">
        <v>0</v>
      </c>
      <c r="G64" s="73">
        <v>0</v>
      </c>
      <c r="H64" s="67" t="e">
        <f t="shared" si="1"/>
        <v>#DIV/0!</v>
      </c>
    </row>
    <row r="65" spans="1:8" ht="12.75">
      <c r="A65" s="15" t="s">
        <v>93</v>
      </c>
      <c r="B65" s="72" t="s">
        <v>31</v>
      </c>
      <c r="C65" s="72" t="s">
        <v>89</v>
      </c>
      <c r="D65" s="72" t="s">
        <v>90</v>
      </c>
      <c r="E65" s="72" t="s">
        <v>92</v>
      </c>
      <c r="F65" s="69">
        <v>0</v>
      </c>
      <c r="G65" s="73">
        <v>0</v>
      </c>
      <c r="H65" s="67" t="e">
        <f t="shared" si="1"/>
        <v>#DIV/0!</v>
      </c>
    </row>
    <row r="66" spans="1:8" ht="12.75">
      <c r="A66" s="65" t="s">
        <v>61</v>
      </c>
      <c r="B66" s="7"/>
      <c r="C66" s="7"/>
      <c r="D66" s="7"/>
      <c r="E66" s="7"/>
      <c r="F66" s="66">
        <f>F11</f>
        <v>1328.6</v>
      </c>
      <c r="G66" s="66">
        <f>G11</f>
        <v>634.2</v>
      </c>
      <c r="H66" s="68">
        <f>G66/F66*100</f>
        <v>47.734457323498425</v>
      </c>
    </row>
  </sheetData>
  <mergeCells count="9">
    <mergeCell ref="A1:H1"/>
    <mergeCell ref="E2:H2"/>
    <mergeCell ref="B3:H3"/>
    <mergeCell ref="B4:H4"/>
    <mergeCell ref="A7:H7"/>
    <mergeCell ref="A8:H8"/>
    <mergeCell ref="B2:D2"/>
    <mergeCell ref="B5:D5"/>
    <mergeCell ref="E5:H5"/>
  </mergeCells>
  <printOptions horizontalCentered="1"/>
  <pageMargins left="0.3937007874015748" right="0.1968503937007874" top="0.1968503937007874" bottom="0.1968503937007874" header="0.5118110236220472" footer="0.5118110236220472"/>
  <pageSetup fitToHeight="0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3">
      <selection activeCell="B5" sqref="B5:E5"/>
    </sheetView>
  </sheetViews>
  <sheetFormatPr defaultColWidth="9.00390625" defaultRowHeight="12.75"/>
  <cols>
    <col min="1" max="1" width="5.25390625" style="30" customWidth="1"/>
    <col min="2" max="2" width="35.625" style="30" customWidth="1"/>
    <col min="3" max="3" width="14.75390625" style="31" customWidth="1"/>
    <col min="4" max="5" width="11.75390625" style="31" customWidth="1"/>
    <col min="6" max="7" width="9.25390625" style="32" customWidth="1"/>
    <col min="8" max="10" width="9.125" style="32" customWidth="1"/>
    <col min="11" max="11" width="9.625" style="32" customWidth="1"/>
    <col min="12" max="18" width="9.125" style="32" customWidth="1"/>
    <col min="19" max="19" width="13.125" style="32" customWidth="1"/>
    <col min="20" max="16384" width="9.125" style="32" customWidth="1"/>
  </cols>
  <sheetData>
    <row r="1" spans="2:5" ht="12.75">
      <c r="B1" s="95" t="s">
        <v>70</v>
      </c>
      <c r="C1" s="95"/>
      <c r="D1" s="95"/>
      <c r="E1" s="95"/>
    </row>
    <row r="2" spans="2:5" ht="12.75">
      <c r="B2" s="95" t="s">
        <v>124</v>
      </c>
      <c r="C2" s="95"/>
      <c r="D2" s="95"/>
      <c r="E2" s="95"/>
    </row>
    <row r="3" spans="2:5" ht="12.75">
      <c r="B3" s="95" t="s">
        <v>45</v>
      </c>
      <c r="C3" s="95"/>
      <c r="D3" s="95"/>
      <c r="E3" s="95"/>
    </row>
    <row r="4" spans="1:5" s="35" customFormat="1" ht="12.75" customHeight="1">
      <c r="A4" s="33"/>
      <c r="B4" s="95" t="s">
        <v>138</v>
      </c>
      <c r="C4" s="95"/>
      <c r="D4" s="95"/>
      <c r="E4" s="95"/>
    </row>
    <row r="5" spans="1:5" s="35" customFormat="1" ht="12.75" customHeight="1">
      <c r="A5" s="33"/>
      <c r="B5" s="95" t="s">
        <v>155</v>
      </c>
      <c r="C5" s="95"/>
      <c r="D5" s="95"/>
      <c r="E5" s="95"/>
    </row>
    <row r="6" spans="1:5" s="35" customFormat="1" ht="12.75" customHeight="1">
      <c r="A6" s="33"/>
      <c r="B6" s="33"/>
      <c r="C6" s="34"/>
      <c r="D6" s="34"/>
      <c r="E6" s="34"/>
    </row>
    <row r="7" spans="1:5" s="35" customFormat="1" ht="14.25">
      <c r="A7" s="33"/>
      <c r="B7" s="97" t="s">
        <v>57</v>
      </c>
      <c r="C7" s="97"/>
      <c r="D7" s="97"/>
      <c r="E7" s="97"/>
    </row>
    <row r="8" spans="1:5" s="35" customFormat="1" ht="30.75" customHeight="1">
      <c r="A8" s="33"/>
      <c r="B8" s="99" t="s">
        <v>123</v>
      </c>
      <c r="C8" s="99"/>
      <c r="D8" s="99"/>
      <c r="E8" s="99"/>
    </row>
    <row r="9" spans="1:5" s="35" customFormat="1" ht="14.25">
      <c r="A9" s="33"/>
      <c r="B9" s="97" t="s">
        <v>137</v>
      </c>
      <c r="C9" s="97"/>
      <c r="D9" s="97"/>
      <c r="E9" s="97"/>
    </row>
    <row r="10" spans="1:5" s="35" customFormat="1" ht="12.75">
      <c r="A10" s="33"/>
      <c r="B10" s="33"/>
      <c r="C10" s="34"/>
      <c r="D10" s="34"/>
      <c r="E10" s="34"/>
    </row>
    <row r="11" spans="1:5" s="35" customFormat="1" ht="12.75" customHeight="1">
      <c r="A11" s="98" t="s">
        <v>23</v>
      </c>
      <c r="B11" s="98" t="s">
        <v>8</v>
      </c>
      <c r="C11" s="100" t="s">
        <v>108</v>
      </c>
      <c r="D11" s="101" t="s">
        <v>136</v>
      </c>
      <c r="E11" s="103" t="s">
        <v>49</v>
      </c>
    </row>
    <row r="12" spans="1:5" s="35" customFormat="1" ht="137.25" customHeight="1">
      <c r="A12" s="98"/>
      <c r="B12" s="98"/>
      <c r="C12" s="100"/>
      <c r="D12" s="102"/>
      <c r="E12" s="103"/>
    </row>
    <row r="13" spans="1:5" s="38" customFormat="1" ht="12.75">
      <c r="A13" s="36" t="s">
        <v>2</v>
      </c>
      <c r="B13" s="36" t="s">
        <v>3</v>
      </c>
      <c r="C13" s="37">
        <v>3</v>
      </c>
      <c r="D13" s="59">
        <v>4</v>
      </c>
      <c r="E13" s="56">
        <v>5</v>
      </c>
    </row>
    <row r="14" spans="1:19" s="31" customFormat="1" ht="35.25" customHeight="1">
      <c r="A14" s="39" t="s">
        <v>2</v>
      </c>
      <c r="B14" s="75" t="s">
        <v>85</v>
      </c>
      <c r="C14" s="77">
        <v>1059.7</v>
      </c>
      <c r="D14" s="60">
        <v>528</v>
      </c>
      <c r="E14" s="61">
        <f aca="true" t="shared" si="0" ref="E14:E20">D14/C14*100</f>
        <v>49.825422289327165</v>
      </c>
      <c r="F14" s="40"/>
      <c r="G14" s="40"/>
      <c r="H14" s="40"/>
      <c r="I14" s="40"/>
      <c r="J14" s="41"/>
      <c r="K14" s="42"/>
      <c r="M14" s="42"/>
      <c r="N14" s="42"/>
      <c r="O14" s="41"/>
      <c r="P14" s="42"/>
      <c r="Q14" s="41"/>
      <c r="S14" s="40"/>
    </row>
    <row r="15" spans="1:19" s="31" customFormat="1" ht="59.25" customHeight="1">
      <c r="A15" s="39" t="s">
        <v>3</v>
      </c>
      <c r="B15" s="76" t="s">
        <v>94</v>
      </c>
      <c r="C15" s="77">
        <v>25.5</v>
      </c>
      <c r="D15" s="78">
        <v>13</v>
      </c>
      <c r="E15" s="61">
        <f t="shared" si="0"/>
        <v>50.98039215686274</v>
      </c>
      <c r="F15" s="40"/>
      <c r="G15" s="40"/>
      <c r="H15" s="40"/>
      <c r="I15" s="40"/>
      <c r="J15" s="41"/>
      <c r="K15" s="42"/>
      <c r="M15" s="42"/>
      <c r="N15" s="42"/>
      <c r="O15" s="41"/>
      <c r="P15" s="42"/>
      <c r="Q15" s="41"/>
      <c r="S15" s="40"/>
    </row>
    <row r="16" spans="1:19" s="31" customFormat="1" ht="33.75">
      <c r="A16" s="39" t="s">
        <v>4</v>
      </c>
      <c r="B16" s="75" t="s">
        <v>95</v>
      </c>
      <c r="C16" s="77">
        <v>163</v>
      </c>
      <c r="D16" s="60">
        <v>75.3</v>
      </c>
      <c r="E16" s="61">
        <f t="shared" si="0"/>
        <v>46.19631901840491</v>
      </c>
      <c r="F16" s="40"/>
      <c r="G16" s="40"/>
      <c r="H16" s="40"/>
      <c r="I16" s="40"/>
      <c r="J16" s="41"/>
      <c r="K16" s="42"/>
      <c r="M16" s="42"/>
      <c r="N16" s="42"/>
      <c r="O16" s="41"/>
      <c r="P16" s="42"/>
      <c r="Q16" s="41"/>
      <c r="S16" s="40"/>
    </row>
    <row r="17" spans="1:19" s="31" customFormat="1" ht="33.75">
      <c r="A17" s="39" t="s">
        <v>5</v>
      </c>
      <c r="B17" s="75" t="s">
        <v>84</v>
      </c>
      <c r="C17" s="77">
        <v>0.9</v>
      </c>
      <c r="D17" s="60">
        <v>0</v>
      </c>
      <c r="E17" s="61">
        <f t="shared" si="0"/>
        <v>0</v>
      </c>
      <c r="F17" s="40"/>
      <c r="G17" s="40"/>
      <c r="H17" s="40"/>
      <c r="I17" s="40"/>
      <c r="J17" s="41"/>
      <c r="K17" s="42"/>
      <c r="M17" s="42"/>
      <c r="N17" s="42"/>
      <c r="O17" s="41"/>
      <c r="P17" s="42"/>
      <c r="Q17" s="41"/>
      <c r="S17" s="40"/>
    </row>
    <row r="18" spans="1:19" s="31" customFormat="1" ht="12.75">
      <c r="A18" s="39" t="s">
        <v>6</v>
      </c>
      <c r="B18" s="75" t="s">
        <v>141</v>
      </c>
      <c r="C18" s="77">
        <v>5.5</v>
      </c>
      <c r="D18" s="60">
        <v>5.5</v>
      </c>
      <c r="E18" s="61">
        <f t="shared" si="0"/>
        <v>100</v>
      </c>
      <c r="F18" s="40"/>
      <c r="G18" s="40"/>
      <c r="H18" s="40"/>
      <c r="I18" s="40"/>
      <c r="J18" s="41"/>
      <c r="K18" s="42"/>
      <c r="M18" s="42"/>
      <c r="N18" s="42"/>
      <c r="O18" s="41"/>
      <c r="P18" s="42"/>
      <c r="Q18" s="41"/>
      <c r="S18" s="40"/>
    </row>
    <row r="19" spans="1:19" s="31" customFormat="1" ht="39.75" customHeight="1">
      <c r="A19" s="39" t="s">
        <v>140</v>
      </c>
      <c r="B19" s="75" t="s">
        <v>139</v>
      </c>
      <c r="C19" s="77">
        <v>0.8</v>
      </c>
      <c r="D19" s="78">
        <v>0.8</v>
      </c>
      <c r="E19" s="61"/>
      <c r="F19" s="40"/>
      <c r="G19" s="40"/>
      <c r="H19" s="40"/>
      <c r="I19" s="40"/>
      <c r="J19" s="41"/>
      <c r="K19" s="42"/>
      <c r="M19" s="42"/>
      <c r="N19" s="42"/>
      <c r="O19" s="41"/>
      <c r="P19" s="42"/>
      <c r="Q19" s="41"/>
      <c r="S19" s="40"/>
    </row>
    <row r="20" spans="1:19" s="45" customFormat="1" ht="12.75">
      <c r="A20" s="43"/>
      <c r="B20" s="44" t="s">
        <v>7</v>
      </c>
      <c r="C20" s="63">
        <f>SUM(C14:C19)</f>
        <v>1255.4</v>
      </c>
      <c r="D20" s="63">
        <f>SUM(D14:D19)</f>
        <v>622.5999999999999</v>
      </c>
      <c r="E20" s="62">
        <f t="shared" si="0"/>
        <v>49.593754978492896</v>
      </c>
      <c r="F20" s="46"/>
      <c r="G20" s="46"/>
      <c r="H20" s="47"/>
      <c r="I20" s="47"/>
      <c r="S20" s="48"/>
    </row>
    <row r="21" spans="1:19" s="31" customFormat="1" ht="12.75">
      <c r="A21" s="49"/>
      <c r="B21" s="49"/>
      <c r="F21" s="50"/>
      <c r="G21" s="50"/>
      <c r="S21" s="50"/>
    </row>
    <row r="22" spans="1:5" ht="12.75">
      <c r="A22" s="51"/>
      <c r="B22" s="52"/>
      <c r="C22" s="50"/>
      <c r="D22" s="50"/>
      <c r="E22" s="50"/>
    </row>
    <row r="23" spans="1:5" ht="12.75">
      <c r="A23" s="51"/>
      <c r="B23" s="52"/>
      <c r="C23" s="50"/>
      <c r="D23" s="50"/>
      <c r="E23" s="50"/>
    </row>
    <row r="24" spans="1:5" ht="12.75">
      <c r="A24" s="51"/>
      <c r="B24" s="52"/>
      <c r="C24" s="50"/>
      <c r="D24" s="50"/>
      <c r="E24" s="50"/>
    </row>
    <row r="25" spans="1:5" ht="12.75">
      <c r="A25" s="51"/>
      <c r="B25" s="52"/>
      <c r="C25" s="50"/>
      <c r="D25" s="50"/>
      <c r="E25" s="50"/>
    </row>
    <row r="26" spans="1:5" ht="12.75">
      <c r="A26" s="51"/>
      <c r="B26" s="52"/>
      <c r="C26" s="50"/>
      <c r="D26" s="50"/>
      <c r="E26" s="50"/>
    </row>
    <row r="27" spans="1:5" ht="12.75">
      <c r="A27" s="51"/>
      <c r="B27" s="52"/>
      <c r="C27" s="50"/>
      <c r="D27" s="50"/>
      <c r="E27" s="50"/>
    </row>
    <row r="28" spans="1:5" ht="12.75">
      <c r="A28" s="51"/>
      <c r="B28" s="52"/>
      <c r="C28" s="50"/>
      <c r="D28" s="50"/>
      <c r="E28" s="50"/>
    </row>
    <row r="29" spans="1:5" ht="12.75">
      <c r="A29" s="51"/>
      <c r="B29" s="52"/>
      <c r="C29" s="50"/>
      <c r="D29" s="50"/>
      <c r="E29" s="50"/>
    </row>
    <row r="30" spans="1:5" ht="12.75">
      <c r="A30" s="51"/>
      <c r="B30" s="52"/>
      <c r="C30" s="50"/>
      <c r="D30" s="50"/>
      <c r="E30" s="50"/>
    </row>
    <row r="31" spans="1:5" ht="12.75">
      <c r="A31" s="51"/>
      <c r="B31" s="52"/>
      <c r="C31" s="50"/>
      <c r="D31" s="50"/>
      <c r="E31" s="50"/>
    </row>
    <row r="32" spans="1:5" ht="12.75">
      <c r="A32" s="51"/>
      <c r="B32" s="52"/>
      <c r="C32" s="50"/>
      <c r="D32" s="50"/>
      <c r="E32" s="50"/>
    </row>
    <row r="33" spans="1:5" ht="12.75">
      <c r="A33" s="51"/>
      <c r="B33" s="52"/>
      <c r="C33" s="50"/>
      <c r="D33" s="50"/>
      <c r="E33" s="50"/>
    </row>
    <row r="34" spans="1:5" ht="12.75">
      <c r="A34" s="51"/>
      <c r="B34" s="52"/>
      <c r="C34" s="50"/>
      <c r="D34" s="50"/>
      <c r="E34" s="50"/>
    </row>
    <row r="35" spans="1:5" ht="12.75">
      <c r="A35" s="51"/>
      <c r="B35" s="52"/>
      <c r="C35" s="50"/>
      <c r="D35" s="50"/>
      <c r="E35" s="50"/>
    </row>
    <row r="36" spans="1:5" ht="12.75">
      <c r="A36" s="51"/>
      <c r="B36" s="52"/>
      <c r="C36" s="50"/>
      <c r="D36" s="50"/>
      <c r="E36" s="50"/>
    </row>
    <row r="37" spans="1:5" ht="12.75">
      <c r="A37" s="51"/>
      <c r="B37" s="52"/>
      <c r="C37" s="50"/>
      <c r="D37" s="50"/>
      <c r="E37" s="50"/>
    </row>
    <row r="38" spans="1:5" ht="12.75">
      <c r="A38" s="51"/>
      <c r="B38" s="52"/>
      <c r="C38" s="50"/>
      <c r="D38" s="50"/>
      <c r="E38" s="50"/>
    </row>
    <row r="39" spans="1:5" ht="12.75">
      <c r="A39" s="51"/>
      <c r="B39" s="53"/>
      <c r="C39" s="50"/>
      <c r="D39" s="50"/>
      <c r="E39" s="50"/>
    </row>
    <row r="40" spans="1:5" ht="12.75">
      <c r="A40" s="51"/>
      <c r="B40" s="51"/>
      <c r="C40" s="50"/>
      <c r="D40" s="50"/>
      <c r="E40" s="50"/>
    </row>
  </sheetData>
  <mergeCells count="13">
    <mergeCell ref="B5:E5"/>
    <mergeCell ref="B1:E1"/>
    <mergeCell ref="B2:E2"/>
    <mergeCell ref="B3:E3"/>
    <mergeCell ref="B4:E4"/>
    <mergeCell ref="B7:E7"/>
    <mergeCell ref="A11:A12"/>
    <mergeCell ref="B11:B12"/>
    <mergeCell ref="B8:E8"/>
    <mergeCell ref="B9:E9"/>
    <mergeCell ref="C11:C12"/>
    <mergeCell ref="D11:D12"/>
    <mergeCell ref="E11:E12"/>
  </mergeCells>
  <printOptions horizontalCentered="1"/>
  <pageMargins left="0.3937007874015748" right="0.1968503937007874" top="0.5905511811023623" bottom="0.5905511811023623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cp:lastPrinted>2013-07-24T11:31:20Z</cp:lastPrinted>
  <dcterms:created xsi:type="dcterms:W3CDTF">2005-12-22T10:07:34Z</dcterms:created>
  <dcterms:modified xsi:type="dcterms:W3CDTF">2013-07-26T01:54:14Z</dcterms:modified>
  <cp:category/>
  <cp:version/>
  <cp:contentType/>
  <cp:contentStatus/>
</cp:coreProperties>
</file>