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<sst xmlns="http://schemas.openxmlformats.org/spreadsheetml/2006/main" count="304" uniqueCount="201">
  <si>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</si>
  <si>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</si>
  <si>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</si>
  <si>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</si>
  <si>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</si>
  <si>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</si>
  <si>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</si>
  <si>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</si>
  <si>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законом о бюджете,</t>
  </si>
  <si>
    <t>в том числе:</t>
  </si>
  <si>
    <t>Код дохода по КД</t>
  </si>
  <si>
    <t xml:space="preserve">Доходы, утвержденные </t>
  </si>
  <si>
    <t>6</t>
  </si>
  <si>
    <t>7</t>
  </si>
  <si>
    <t>нормативными пра-</t>
  </si>
  <si>
    <t>вовыми актами</t>
  </si>
  <si>
    <t>о бюджете</t>
  </si>
  <si>
    <t>Бюджетные ассиг-</t>
  </si>
  <si>
    <t>бюджете, норма-</t>
  </si>
  <si>
    <t xml:space="preserve">по ФКР, </t>
  </si>
  <si>
    <t>КЦСР,</t>
  </si>
  <si>
    <t>КВР,</t>
  </si>
  <si>
    <t>ЭКР</t>
  </si>
  <si>
    <t>нования, утверж-</t>
  </si>
  <si>
    <t>денные законом о</t>
  </si>
  <si>
    <t>бюджете</t>
  </si>
  <si>
    <t>тивными право-</t>
  </si>
  <si>
    <t>выми актами о</t>
  </si>
  <si>
    <t>по</t>
  </si>
  <si>
    <t>Доходы бюджета - всего</t>
  </si>
  <si>
    <t>Расходы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</si>
  <si>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</si>
  <si>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</si>
  <si>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</si>
  <si>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</si>
  <si>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</si>
  <si>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</si>
  <si>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</si>
  <si>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</si>
  <si>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 xml:space="preserve"> Руководитель   __________________</t>
  </si>
  <si>
    <t>Исполнено</t>
  </si>
  <si>
    <t xml:space="preserve">расхода </t>
  </si>
  <si>
    <t xml:space="preserve">Код </t>
  </si>
  <si>
    <t>Наименование органа, организующего</t>
  </si>
  <si>
    <t>Форма по ОКУД</t>
  </si>
  <si>
    <t>0503128</t>
  </si>
  <si>
    <t>010</t>
  </si>
  <si>
    <t>020</t>
  </si>
  <si>
    <t>200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</si>
  <si>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</si>
  <si>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</si>
  <si>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Налог на доходы физ.лиц</t>
  </si>
  <si>
    <t>Налог на имущество физ.лиц</t>
  </si>
  <si>
    <t>Земельный налог</t>
  </si>
  <si>
    <t>всего безвозмездные</t>
  </si>
  <si>
    <t>всего неналоговых доходов</t>
  </si>
  <si>
    <t>всего налоговых доходов</t>
  </si>
  <si>
    <t xml:space="preserve"> </t>
  </si>
  <si>
    <t>211</t>
  </si>
  <si>
    <t>213</t>
  </si>
  <si>
    <t>000</t>
  </si>
  <si>
    <t>18210601030101000110</t>
  </si>
  <si>
    <t>18210601030102000110</t>
  </si>
  <si>
    <t>18210606013101000110</t>
  </si>
  <si>
    <t>18210606023101000110</t>
  </si>
  <si>
    <t>Доходы от оказания услуг</t>
  </si>
  <si>
    <t>Остаток средств на начало года</t>
  </si>
  <si>
    <t>ДОХОДОВ ВСЕГО</t>
  </si>
  <si>
    <t>Глава исполнительной власти</t>
  </si>
  <si>
    <t>Управление</t>
  </si>
  <si>
    <t>Первичный воинский учет</t>
  </si>
  <si>
    <t>ЗАГС</t>
  </si>
  <si>
    <t>Библиотека</t>
  </si>
  <si>
    <t>Аренда земель не с/хназначения</t>
  </si>
  <si>
    <t>09920201001100000151</t>
  </si>
  <si>
    <t>Источники</t>
  </si>
  <si>
    <t>Код источника</t>
  </si>
  <si>
    <t>финансирования,</t>
  </si>
  <si>
    <t>через лицевые</t>
  </si>
  <si>
    <t>финансирования</t>
  </si>
  <si>
    <t>утвержденные</t>
  </si>
  <si>
    <t>счета органов,</t>
  </si>
  <si>
    <t>по КИВФ, КИВнФ</t>
  </si>
  <si>
    <t>сводной бюджетной</t>
  </si>
  <si>
    <t>осуществляющих</t>
  </si>
  <si>
    <t>росписью</t>
  </si>
  <si>
    <t>кассовое обслу-</t>
  </si>
  <si>
    <t>живание испол-</t>
  </si>
  <si>
    <t>нения бюджета</t>
  </si>
  <si>
    <t>9</t>
  </si>
  <si>
    <t>Источники финансирования дефицита бюджетов - всего</t>
  </si>
  <si>
    <t>500</t>
  </si>
  <si>
    <t xml:space="preserve">      в том числе:</t>
  </si>
  <si>
    <t>510</t>
  </si>
  <si>
    <t xml:space="preserve">       из них:</t>
  </si>
  <si>
    <t>изменение остатков средств</t>
  </si>
  <si>
    <t>700</t>
  </si>
  <si>
    <t xml:space="preserve"> 3. Источники финансирования дефицита бюджетов</t>
  </si>
  <si>
    <t xml:space="preserve">                                  (подпись)                                      (расшифровка подписи)</t>
  </si>
  <si>
    <t xml:space="preserve">                                       (подпись)                (расшифровка подписи)</t>
  </si>
  <si>
    <t>710</t>
  </si>
  <si>
    <t>720</t>
  </si>
  <si>
    <t>04177327</t>
  </si>
  <si>
    <r>
      <t xml:space="preserve">Периодичность: </t>
    </r>
    <r>
      <rPr>
        <b/>
        <sz val="8"/>
        <rFont val="Arial Cyr"/>
        <family val="0"/>
      </rPr>
      <t>месячная</t>
    </r>
  </si>
  <si>
    <r>
      <t>Наименование бюджета __</t>
    </r>
    <r>
      <rPr>
        <b/>
        <sz val="8"/>
        <rFont val="Arial Cyr"/>
        <family val="0"/>
      </rPr>
      <t>местный</t>
    </r>
    <r>
      <rPr>
        <sz val="8"/>
        <rFont val="Arial Cyr"/>
        <family val="2"/>
      </rPr>
      <t>__________________________________________</t>
    </r>
  </si>
  <si>
    <t>увеличение прочих доходов</t>
  </si>
  <si>
    <t>уменьшение прочих доходов</t>
  </si>
  <si>
    <t>итого по культуре</t>
  </si>
  <si>
    <t>Субвенция(ЗАГС)</t>
  </si>
  <si>
    <t>Субвенция(воинс.учет)</t>
  </si>
  <si>
    <t>Дотатция на выравнивание обесп.бюджета</t>
  </si>
  <si>
    <t>Доходы от продажи земли</t>
  </si>
  <si>
    <t>520</t>
  </si>
  <si>
    <t>всего собственные доходы</t>
  </si>
  <si>
    <t>Госпошлина</t>
  </si>
  <si>
    <t>Иные субвенции местным бюджетам для финансового обеспечения расходных обязательств по переданным гос.полномочиям</t>
  </si>
  <si>
    <t>09920203015100000151</t>
  </si>
  <si>
    <t>Субвенция на исполнение гос.полномочий в области Культуры</t>
  </si>
  <si>
    <t>09920203003100000151</t>
  </si>
  <si>
    <t>09920203024100000151</t>
  </si>
  <si>
    <t>09902030013600500</t>
  </si>
  <si>
    <t xml:space="preserve">09901020020300500 </t>
  </si>
  <si>
    <t>09908014429900001</t>
  </si>
  <si>
    <t>09910804020011000110</t>
  </si>
  <si>
    <t>00001050201100000510</t>
  </si>
  <si>
    <t>00001050201100000610</t>
  </si>
  <si>
    <t>09920705000100000180</t>
  </si>
  <si>
    <t>09905036000500500</t>
  </si>
  <si>
    <t>Прочие расходы</t>
  </si>
  <si>
    <t>18210606013102000110</t>
  </si>
  <si>
    <t>Прочие доходы от населения</t>
  </si>
  <si>
    <t>Налог на ЕСН</t>
  </si>
  <si>
    <t>Содержание дорог в поселениях</t>
  </si>
  <si>
    <t>Остаток средств на конец отчетного периода</t>
  </si>
  <si>
    <t>18210503000012000110</t>
  </si>
  <si>
    <t>18210102040011000110</t>
  </si>
  <si>
    <t>Земельный налог пени</t>
  </si>
  <si>
    <t>18210606023102000110</t>
  </si>
  <si>
    <t>18210102021012000110</t>
  </si>
  <si>
    <t>18210102022012000110</t>
  </si>
  <si>
    <t>Дефицит бюджета</t>
  </si>
  <si>
    <t>Дотация, в том числе</t>
  </si>
  <si>
    <t>18210102022013000110</t>
  </si>
  <si>
    <t>18210102040012000110</t>
  </si>
  <si>
    <t>09901130013800500</t>
  </si>
  <si>
    <t>0</t>
  </si>
  <si>
    <t>Чистка дорог в зимний период</t>
  </si>
  <si>
    <t>Прочие доходы бюджета поселения</t>
  </si>
  <si>
    <t>трудоустройство несовершеннолетних</t>
  </si>
  <si>
    <t>09908014459900001</t>
  </si>
  <si>
    <t>09911701050100000180</t>
  </si>
  <si>
    <t>Пожарный пост</t>
  </si>
  <si>
    <t>09920204012100000151</t>
  </si>
  <si>
    <t>18210102010010000110</t>
  </si>
  <si>
    <t>16211105013100000120</t>
  </si>
  <si>
    <t>09911301995100000130</t>
  </si>
  <si>
    <t>18210102010011000110</t>
  </si>
  <si>
    <t>Налог на имущество физ.лиц пени</t>
  </si>
  <si>
    <t>09901040020400950</t>
  </si>
  <si>
    <t>09902030013600950</t>
  </si>
  <si>
    <t>09903092473000950</t>
  </si>
  <si>
    <t>09903102472000014</t>
  </si>
  <si>
    <t>10000</t>
  </si>
  <si>
    <t>09905036000200950</t>
  </si>
  <si>
    <t>09905036000000000</t>
  </si>
  <si>
    <t>прочие</t>
  </si>
  <si>
    <t>Ликвидация стихийных бедствий гсм</t>
  </si>
  <si>
    <t>гсм</t>
  </si>
  <si>
    <t>уголь</t>
  </si>
  <si>
    <t>Главный бухгалтер ________________   _Чудиноич Т.Н.</t>
  </si>
  <si>
    <t>"01" февраля  2013  г.</t>
  </si>
  <si>
    <r>
      <t>исполнение бюджета __</t>
    </r>
    <r>
      <rPr>
        <b/>
        <sz val="8"/>
        <rFont val="Arial Cyr"/>
        <family val="0"/>
      </rPr>
      <t>Админстрация Купайского сельсовета</t>
    </r>
    <r>
      <rPr>
        <sz val="8"/>
        <rFont val="Arial Cyr"/>
        <family val="2"/>
      </rPr>
      <t>_______</t>
    </r>
  </si>
  <si>
    <t>28000</t>
  </si>
  <si>
    <t>18210503010010000110</t>
  </si>
  <si>
    <t>09911714030100000180</t>
  </si>
  <si>
    <t>-1819993</t>
  </si>
  <si>
    <t>1819993</t>
  </si>
  <si>
    <t>-1735576,54</t>
  </si>
  <si>
    <t>1733664,19</t>
  </si>
  <si>
    <t>1700</t>
  </si>
  <si>
    <t>1365</t>
  </si>
  <si>
    <t>__М.Ю.Мешков</t>
  </si>
  <si>
    <t>18210606013103000110</t>
  </si>
  <si>
    <t>Земельный налог штраф</t>
  </si>
  <si>
    <r>
      <t xml:space="preserve">                                                                      </t>
    </r>
    <r>
      <rPr>
        <b/>
        <u val="single"/>
        <sz val="8"/>
        <rFont val="Arial Cyr"/>
        <family val="0"/>
      </rPr>
      <t xml:space="preserve"> 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на  01апреля 2013г.</t>
    </r>
  </si>
  <si>
    <t>01/04/2013</t>
  </si>
  <si>
    <t>18210102020013000110</t>
  </si>
  <si>
    <t>09901025230100950</t>
  </si>
  <si>
    <t>09901045230400950</t>
  </si>
  <si>
    <t>09901045230100950</t>
  </si>
  <si>
    <t>09908015230101001</t>
  </si>
  <si>
    <t xml:space="preserve">дом культуры </t>
  </si>
  <si>
    <t>09908015230102001</t>
  </si>
  <si>
    <t>09903105230100014</t>
  </si>
  <si>
    <t>09903105230400014</t>
  </si>
  <si>
    <t>25198,12</t>
  </si>
  <si>
    <t>67346,17</t>
  </si>
  <si>
    <t>24472,23</t>
  </si>
  <si>
    <t>9147,01</t>
  </si>
  <si>
    <t>13182,96</t>
  </si>
  <si>
    <t xml:space="preserve">                 ОТЧЕТЗА 1 КВАРТАЛ  ОБ  ИСПОЛНЕНИИ БЮДЖЕТА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</si>
</sst>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hair"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 style="hair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Continuous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Continuous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9" xfId="0" applyBorder="1" applyAlignment="1">
      <alignment horizontal="left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Continuous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49" fontId="2" fillId="0" borderId="4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/>
    </xf>
    <xf numFmtId="49" fontId="2" fillId="0" borderId="4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wrapText="1"/>
    </xf>
    <xf numFmtId="49" fontId="0" fillId="0" borderId="37" xfId="0" applyNumberFormat="1" applyBorder="1" applyAlignment="1">
      <alignment horizontal="left"/>
    </xf>
    <xf numFmtId="0" fontId="2" fillId="0" borderId="42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left" wrapText="1"/>
    </xf>
    <xf numFmtId="0" fontId="2" fillId="0" borderId="28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2" fillId="0" borderId="4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0" fillId="0" borderId="35" xfId="0" applyBorder="1" applyAlignment="1">
      <alignment horizontal="left"/>
    </xf>
    <xf numFmtId="2" fontId="2" fillId="18" borderId="10" xfId="0" applyNumberFormat="1" applyFont="1" applyFill="1" applyBorder="1" applyAlignment="1">
      <alignment horizontal="center"/>
    </xf>
    <xf numFmtId="0" fontId="2" fillId="18" borderId="10" xfId="0" applyNumberFormat="1" applyFont="1" applyFill="1" applyBorder="1" applyAlignment="1">
      <alignment horizontal="center"/>
    </xf>
    <xf numFmtId="0" fontId="4" fillId="18" borderId="10" xfId="0" applyNumberFormat="1" applyFont="1" applyFill="1" applyBorder="1" applyAlignment="1">
      <alignment horizontal="center"/>
    </xf>
    <xf numFmtId="0" fontId="4" fillId="16" borderId="10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showGridLines="0" zoomScalePageLayoutView="0" workbookViewId="0" topLeftCell="A1">
      <selection activeCell="E54" sqref="E54"/>
    </sheetView>
  </sheetViews>
  <sheetFormatPr defaultColWidth="9.00390625" defaultRowHeight="12.75"/>
  <cols>
    <col min="1" max="1" width="24.625" style="0" customWidth="1"/>
    <col min="2" max="2" width="4.25390625" style="0" customWidth="1"/>
    <col min="3" max="3" width="18.75390625" style="0" customWidth="1"/>
    <col min="4" max="4" width="14.00390625" style="0" customWidth="1"/>
    <col min="5" max="5" width="12.25390625" style="0" customWidth="1"/>
    <col min="6" max="6" width="11.875" style="0" customWidth="1"/>
  </cols>
  <sheetData>
    <row r="1" spans="1:6" ht="15">
      <c r="A1" s="40" t="s">
        <v>50</v>
      </c>
      <c r="B1" s="40"/>
      <c r="C1" s="13"/>
      <c r="D1" s="12"/>
      <c r="E1" s="12"/>
      <c r="F1" s="12" t="s">
        <v>57</v>
      </c>
    </row>
    <row r="2" spans="1:6" ht="6.75" customHeight="1">
      <c r="A2" s="39"/>
      <c r="B2" s="39"/>
      <c r="C2" s="16"/>
      <c r="D2" s="17"/>
      <c r="E2" s="17"/>
      <c r="F2" s="17"/>
    </row>
    <row r="3" spans="1:6" ht="12.75">
      <c r="A3" s="8"/>
      <c r="B3" s="9"/>
      <c r="C3" s="31" t="s">
        <v>42</v>
      </c>
      <c r="D3" s="7" t="s">
        <v>17</v>
      </c>
      <c r="E3" s="36"/>
      <c r="F3" s="43" t="s">
        <v>57</v>
      </c>
    </row>
    <row r="4" spans="1:6" ht="12.75">
      <c r="A4" s="9" t="s">
        <v>7</v>
      </c>
      <c r="B4" s="9" t="s">
        <v>31</v>
      </c>
      <c r="C4" s="9" t="s">
        <v>41</v>
      </c>
      <c r="D4" s="7" t="s">
        <v>23</v>
      </c>
      <c r="E4" s="7"/>
      <c r="F4" s="44" t="s">
        <v>57</v>
      </c>
    </row>
    <row r="5" spans="1:6" ht="12.75">
      <c r="A5" s="8"/>
      <c r="B5" s="9" t="s">
        <v>32</v>
      </c>
      <c r="C5" s="31" t="s">
        <v>19</v>
      </c>
      <c r="D5" s="7" t="s">
        <v>24</v>
      </c>
      <c r="E5" s="37"/>
      <c r="F5" s="19" t="s">
        <v>28</v>
      </c>
    </row>
    <row r="6" spans="1:6" ht="12.75">
      <c r="A6" s="8"/>
      <c r="B6" s="9" t="s">
        <v>33</v>
      </c>
      <c r="C6" s="9" t="s">
        <v>20</v>
      </c>
      <c r="D6" s="7" t="s">
        <v>18</v>
      </c>
      <c r="E6" s="7" t="s">
        <v>40</v>
      </c>
      <c r="F6" s="19" t="s">
        <v>37</v>
      </c>
    </row>
    <row r="7" spans="1:6" ht="12.75">
      <c r="A7" s="8"/>
      <c r="B7" s="9"/>
      <c r="C7" s="9" t="s">
        <v>21</v>
      </c>
      <c r="D7" s="7" t="s">
        <v>26</v>
      </c>
      <c r="E7" s="7"/>
      <c r="F7" s="19" t="s">
        <v>38</v>
      </c>
    </row>
    <row r="8" spans="1:6" ht="10.5" customHeight="1">
      <c r="A8" s="8"/>
      <c r="B8" s="9"/>
      <c r="C8" s="9" t="s">
        <v>22</v>
      </c>
      <c r="D8" s="7" t="s">
        <v>27</v>
      </c>
      <c r="E8" s="7"/>
      <c r="F8" s="19"/>
    </row>
    <row r="9" spans="1:6" ht="6" customHeight="1" hidden="1">
      <c r="A9" s="8"/>
      <c r="B9" s="9"/>
      <c r="C9" s="9"/>
      <c r="D9" s="7" t="s">
        <v>25</v>
      </c>
      <c r="E9" s="7"/>
      <c r="F9" s="19"/>
    </row>
    <row r="10" spans="1:6" ht="8.25" customHeight="1" thickBot="1">
      <c r="A10" s="5">
        <v>1</v>
      </c>
      <c r="B10" s="11">
        <v>2</v>
      </c>
      <c r="C10" s="11">
        <v>3</v>
      </c>
      <c r="D10" s="6" t="s">
        <v>2</v>
      </c>
      <c r="E10" s="6" t="s">
        <v>12</v>
      </c>
      <c r="F10" s="20" t="s">
        <v>13</v>
      </c>
    </row>
    <row r="11" spans="1:6" ht="13.5" customHeight="1">
      <c r="A11" s="50" t="s">
        <v>30</v>
      </c>
      <c r="B11" s="56" t="s">
        <v>48</v>
      </c>
      <c r="C11" s="2" t="s">
        <v>57</v>
      </c>
      <c r="D11" s="94">
        <f>SUM(D13+D17+D31+D43+D51+D53+D65+D68+D77+D37+D41)</f>
        <v>1869893</v>
      </c>
      <c r="E11" s="94">
        <f>SUM(E13+E17+E31+E43+E51+E53+E65+E68+E77+E37+E41)</f>
        <v>381000.42000000004</v>
      </c>
      <c r="F11" s="42"/>
    </row>
    <row r="12" spans="1:6" ht="8.25" customHeight="1">
      <c r="A12" s="51"/>
      <c r="B12" s="79"/>
      <c r="C12" s="2"/>
      <c r="D12" s="95"/>
      <c r="E12" s="84"/>
      <c r="F12" s="42"/>
    </row>
    <row r="13" spans="1:6" ht="13.5" customHeight="1">
      <c r="A13" s="51" t="s">
        <v>68</v>
      </c>
      <c r="B13" s="54" t="s">
        <v>60</v>
      </c>
      <c r="C13" s="2" t="s">
        <v>121</v>
      </c>
      <c r="D13" s="91">
        <f>SUM(D14:D15)</f>
        <v>192700</v>
      </c>
      <c r="E13" s="91">
        <f>SUM(E14:E15)</f>
        <v>31543.03</v>
      </c>
      <c r="F13" s="42"/>
    </row>
    <row r="14" spans="1:6" ht="13.5" customHeight="1">
      <c r="A14" s="51" t="s">
        <v>57</v>
      </c>
      <c r="B14" s="57" t="s">
        <v>58</v>
      </c>
      <c r="C14" s="2" t="s">
        <v>187</v>
      </c>
      <c r="D14" s="92">
        <v>147800</v>
      </c>
      <c r="E14" s="92">
        <v>24664.14</v>
      </c>
      <c r="F14" s="42"/>
    </row>
    <row r="15" spans="1:6" ht="13.5" customHeight="1">
      <c r="A15" s="51"/>
      <c r="B15" s="54" t="s">
        <v>59</v>
      </c>
      <c r="C15" s="2" t="s">
        <v>187</v>
      </c>
      <c r="D15" s="92">
        <v>44900</v>
      </c>
      <c r="E15" s="92">
        <v>6878.89</v>
      </c>
      <c r="F15" s="42"/>
    </row>
    <row r="16" spans="1:6" ht="14.25" customHeight="1">
      <c r="A16" s="51"/>
      <c r="B16" s="53"/>
      <c r="C16" s="2"/>
      <c r="D16" s="2"/>
      <c r="E16" s="2"/>
      <c r="F16" s="42"/>
    </row>
    <row r="17" spans="1:6" ht="13.5" customHeight="1">
      <c r="A17" s="51" t="s">
        <v>69</v>
      </c>
      <c r="B17" s="53">
        <v>0</v>
      </c>
      <c r="C17" s="2" t="s">
        <v>158</v>
      </c>
      <c r="D17" s="91">
        <f>SUM(D18:D26)</f>
        <v>382200</v>
      </c>
      <c r="E17" s="91">
        <f>SUM(E18:E26)</f>
        <v>68759.5</v>
      </c>
      <c r="F17" s="42"/>
    </row>
    <row r="18" spans="1:6" ht="13.5" customHeight="1">
      <c r="A18" s="51"/>
      <c r="B18" s="53">
        <v>211</v>
      </c>
      <c r="C18" s="2" t="s">
        <v>188</v>
      </c>
      <c r="D18" s="92">
        <v>223600</v>
      </c>
      <c r="E18" s="92">
        <v>35488</v>
      </c>
      <c r="F18" s="42"/>
    </row>
    <row r="19" spans="1:6" ht="13.5" customHeight="1">
      <c r="A19" s="51"/>
      <c r="B19" s="53">
        <v>213</v>
      </c>
      <c r="C19" s="2" t="s">
        <v>188</v>
      </c>
      <c r="D19" s="92">
        <v>67200</v>
      </c>
      <c r="E19" s="92">
        <v>9829.04</v>
      </c>
      <c r="F19" s="42"/>
    </row>
    <row r="20" spans="1:6" ht="13.5" customHeight="1">
      <c r="A20" s="51"/>
      <c r="B20" s="53">
        <v>221</v>
      </c>
      <c r="C20" s="2" t="s">
        <v>158</v>
      </c>
      <c r="D20" s="92">
        <v>15000</v>
      </c>
      <c r="E20" s="92">
        <v>7447.2</v>
      </c>
      <c r="F20" s="42"/>
    </row>
    <row r="21" spans="1:6" ht="13.5" customHeight="1">
      <c r="A21" s="51"/>
      <c r="B21" s="53">
        <v>223</v>
      </c>
      <c r="C21" s="2" t="s">
        <v>189</v>
      </c>
      <c r="D21" s="92">
        <v>12300</v>
      </c>
      <c r="E21" s="92">
        <v>0</v>
      </c>
      <c r="F21" s="42"/>
    </row>
    <row r="22" spans="1:6" ht="13.5" customHeight="1">
      <c r="A22" s="51"/>
      <c r="B22" s="53">
        <v>225</v>
      </c>
      <c r="C22" s="2" t="s">
        <v>158</v>
      </c>
      <c r="D22" s="92">
        <v>6000</v>
      </c>
      <c r="E22" s="92">
        <v>0</v>
      </c>
      <c r="F22" s="42"/>
    </row>
    <row r="23" spans="1:6" ht="13.5" customHeight="1">
      <c r="A23" s="51"/>
      <c r="B23" s="53">
        <v>226</v>
      </c>
      <c r="C23" s="2" t="s">
        <v>158</v>
      </c>
      <c r="D23" s="92">
        <v>13400</v>
      </c>
      <c r="E23" s="92">
        <v>3739.88</v>
      </c>
      <c r="F23" s="42"/>
    </row>
    <row r="24" spans="1:6" ht="13.5" customHeight="1">
      <c r="A24" s="51"/>
      <c r="B24" s="53">
        <v>290</v>
      </c>
      <c r="C24" s="2" t="s">
        <v>158</v>
      </c>
      <c r="D24" s="92">
        <v>4005.6</v>
      </c>
      <c r="E24" s="92">
        <v>4005.6</v>
      </c>
      <c r="F24" s="42"/>
    </row>
    <row r="25" spans="1:6" ht="13.5" customHeight="1">
      <c r="A25" s="51"/>
      <c r="B25" s="53">
        <v>310</v>
      </c>
      <c r="C25" s="2" t="s">
        <v>158</v>
      </c>
      <c r="D25" s="92">
        <v>0</v>
      </c>
      <c r="E25" s="92">
        <v>0</v>
      </c>
      <c r="F25" s="42"/>
    </row>
    <row r="26" spans="1:6" ht="13.5" customHeight="1">
      <c r="A26" s="51"/>
      <c r="B26" s="53">
        <v>340</v>
      </c>
      <c r="C26" s="2" t="s">
        <v>158</v>
      </c>
      <c r="D26" s="111">
        <f>D27+D28+D29</f>
        <v>40694.4</v>
      </c>
      <c r="E26" s="111">
        <f>E27+E28+E29</f>
        <v>8249.779999999999</v>
      </c>
      <c r="F26" s="42"/>
    </row>
    <row r="27" spans="1:6" ht="13.5" customHeight="1">
      <c r="A27" s="51"/>
      <c r="B27" s="53">
        <v>343</v>
      </c>
      <c r="C27" s="2" t="s">
        <v>189</v>
      </c>
      <c r="D27" s="92">
        <v>9100</v>
      </c>
      <c r="E27" s="92">
        <v>0</v>
      </c>
      <c r="F27" s="42"/>
    </row>
    <row r="28" spans="1:6" ht="13.5" customHeight="1">
      <c r="A28" s="51" t="s">
        <v>167</v>
      </c>
      <c r="B28" s="53">
        <v>344</v>
      </c>
      <c r="C28" s="2" t="s">
        <v>158</v>
      </c>
      <c r="D28" s="92">
        <v>24894.4</v>
      </c>
      <c r="E28" s="92">
        <v>5699.78</v>
      </c>
      <c r="F28" s="42"/>
    </row>
    <row r="29" spans="1:6" ht="13.5" customHeight="1">
      <c r="A29" s="51"/>
      <c r="B29" s="53">
        <v>345</v>
      </c>
      <c r="C29" s="2" t="s">
        <v>158</v>
      </c>
      <c r="D29" s="92">
        <v>6700</v>
      </c>
      <c r="E29" s="92">
        <v>2550</v>
      </c>
      <c r="F29" s="42"/>
    </row>
    <row r="30" spans="1:6" ht="7.5" customHeight="1">
      <c r="A30" s="51"/>
      <c r="B30" s="53"/>
      <c r="C30" s="2"/>
      <c r="D30" s="92"/>
      <c r="E30" s="92"/>
      <c r="F30" s="42"/>
    </row>
    <row r="31" spans="1:6" ht="13.5" customHeight="1">
      <c r="A31" s="51" t="s">
        <v>71</v>
      </c>
      <c r="B31" s="53">
        <v>0</v>
      </c>
      <c r="C31" s="2" t="s">
        <v>144</v>
      </c>
      <c r="D31" s="91">
        <f>SUM(D32:D34)</f>
        <v>893</v>
      </c>
      <c r="E31" s="91">
        <f>SUM(E32:E34)</f>
        <v>0</v>
      </c>
      <c r="F31" s="42"/>
    </row>
    <row r="32" spans="1:6" ht="13.5" customHeight="1">
      <c r="A32" s="51"/>
      <c r="B32" s="53">
        <v>211</v>
      </c>
      <c r="C32" s="2" t="s">
        <v>144</v>
      </c>
      <c r="D32" s="92">
        <v>588</v>
      </c>
      <c r="E32" s="92">
        <v>0</v>
      </c>
      <c r="F32" s="42"/>
    </row>
    <row r="33" spans="1:6" ht="13.5" customHeight="1">
      <c r="A33" s="51"/>
      <c r="B33" s="53">
        <v>213</v>
      </c>
      <c r="C33" s="2" t="s">
        <v>144</v>
      </c>
      <c r="D33" s="92">
        <v>178</v>
      </c>
      <c r="E33" s="92">
        <v>0</v>
      </c>
      <c r="F33" s="42"/>
    </row>
    <row r="34" spans="1:6" ht="13.5" customHeight="1">
      <c r="A34" s="51"/>
      <c r="B34" s="53">
        <v>340</v>
      </c>
      <c r="C34" s="2" t="s">
        <v>144</v>
      </c>
      <c r="D34" s="112">
        <f>D35</f>
        <v>127</v>
      </c>
      <c r="E34" s="112">
        <f>E35</f>
        <v>0</v>
      </c>
      <c r="F34" s="42"/>
    </row>
    <row r="35" spans="1:6" ht="13.5" customHeight="1">
      <c r="A35" s="51"/>
      <c r="B35" s="53">
        <v>345</v>
      </c>
      <c r="C35" s="2" t="s">
        <v>144</v>
      </c>
      <c r="D35" s="92">
        <v>127</v>
      </c>
      <c r="E35" s="87">
        <v>0</v>
      </c>
      <c r="F35" s="42"/>
    </row>
    <row r="36" spans="1:6" ht="7.5" customHeight="1">
      <c r="A36" s="51"/>
      <c r="B36" s="53"/>
      <c r="C36" s="2"/>
      <c r="D36" s="2"/>
      <c r="E36" s="38"/>
      <c r="F36" s="42"/>
    </row>
    <row r="37" spans="1:6" ht="13.5" customHeight="1">
      <c r="A37" s="51" t="s">
        <v>128</v>
      </c>
      <c r="B37" s="53"/>
      <c r="C37" s="2"/>
      <c r="D37" s="91"/>
      <c r="E37" s="91"/>
      <c r="F37" s="42"/>
    </row>
    <row r="38" spans="1:6" ht="13.5" customHeight="1">
      <c r="A38" s="51"/>
      <c r="B38" s="53"/>
      <c r="C38" s="2"/>
      <c r="D38" s="93"/>
      <c r="E38" s="93"/>
      <c r="F38" s="42"/>
    </row>
    <row r="39" spans="1:6" ht="16.5" customHeight="1">
      <c r="A39" s="51"/>
      <c r="B39" s="53"/>
      <c r="C39" s="2"/>
      <c r="D39" s="93"/>
      <c r="E39" s="89"/>
      <c r="F39" s="42"/>
    </row>
    <row r="40" spans="1:6" ht="9.75" customHeight="1">
      <c r="A40" s="51"/>
      <c r="B40" s="53"/>
      <c r="C40" s="2"/>
      <c r="D40" s="93"/>
      <c r="E40" s="89"/>
      <c r="F40" s="42"/>
    </row>
    <row r="41" spans="1:6" ht="16.5" customHeight="1">
      <c r="A41" s="51"/>
      <c r="B41" s="53"/>
      <c r="C41" s="2"/>
      <c r="D41" s="91"/>
      <c r="E41" s="88"/>
      <c r="F41" s="42"/>
    </row>
    <row r="42" spans="1:6" ht="9" customHeight="1">
      <c r="A42" s="51"/>
      <c r="B42" s="53"/>
      <c r="C42" s="2"/>
      <c r="D42" s="93"/>
      <c r="E42" s="89"/>
      <c r="F42" s="42"/>
    </row>
    <row r="43" spans="1:6" ht="13.5" customHeight="1">
      <c r="A43" s="51" t="s">
        <v>70</v>
      </c>
      <c r="B43" s="53">
        <v>0</v>
      </c>
      <c r="C43" s="2" t="s">
        <v>120</v>
      </c>
      <c r="D43" s="91">
        <f>SUM(D44:D47)</f>
        <v>34100</v>
      </c>
      <c r="E43" s="88">
        <f>SUM(E44:E47)</f>
        <v>4632.52</v>
      </c>
      <c r="F43" s="42"/>
    </row>
    <row r="44" spans="1:6" ht="13.5" customHeight="1">
      <c r="A44" s="51"/>
      <c r="B44" s="53">
        <v>211</v>
      </c>
      <c r="C44" s="2" t="s">
        <v>159</v>
      </c>
      <c r="D44" s="92">
        <v>14200</v>
      </c>
      <c r="E44" s="87">
        <v>3558</v>
      </c>
      <c r="F44" s="42"/>
    </row>
    <row r="45" spans="1:6" ht="13.5" customHeight="1">
      <c r="A45" s="51"/>
      <c r="B45" s="53">
        <v>213</v>
      </c>
      <c r="C45" s="2" t="s">
        <v>159</v>
      </c>
      <c r="D45" s="92">
        <v>4300</v>
      </c>
      <c r="E45" s="87">
        <v>1074.52</v>
      </c>
      <c r="F45" s="42"/>
    </row>
    <row r="46" spans="1:6" ht="13.5" customHeight="1">
      <c r="A46" s="51"/>
      <c r="B46" s="53"/>
      <c r="C46" s="2"/>
      <c r="D46" s="92"/>
      <c r="E46" s="87">
        <v>0</v>
      </c>
      <c r="F46" s="42"/>
    </row>
    <row r="47" spans="1:6" ht="13.5" customHeight="1">
      <c r="A47" s="41"/>
      <c r="B47" s="83">
        <v>340</v>
      </c>
      <c r="C47" s="2" t="s">
        <v>159</v>
      </c>
      <c r="D47" s="111">
        <f>D48+D49</f>
        <v>15600</v>
      </c>
      <c r="E47" s="111">
        <f>E48+E49</f>
        <v>0</v>
      </c>
      <c r="F47" s="42"/>
    </row>
    <row r="48" spans="1:6" ht="13.5" customHeight="1">
      <c r="A48" s="109"/>
      <c r="B48" s="83">
        <v>344</v>
      </c>
      <c r="C48" s="2" t="s">
        <v>159</v>
      </c>
      <c r="D48" s="92">
        <v>7200</v>
      </c>
      <c r="E48" s="87">
        <v>0</v>
      </c>
      <c r="F48" s="42"/>
    </row>
    <row r="49" spans="1:6" ht="13.5" customHeight="1">
      <c r="A49" s="51"/>
      <c r="B49" s="53">
        <v>345</v>
      </c>
      <c r="C49" s="2" t="s">
        <v>159</v>
      </c>
      <c r="D49" s="92">
        <v>8400</v>
      </c>
      <c r="E49" s="87">
        <v>0</v>
      </c>
      <c r="F49" s="42"/>
    </row>
    <row r="50" spans="1:6" ht="6.75" customHeight="1">
      <c r="A50" s="51"/>
      <c r="B50" s="53"/>
      <c r="C50" s="2"/>
      <c r="D50" s="2"/>
      <c r="E50" s="38"/>
      <c r="F50" s="42"/>
    </row>
    <row r="51" spans="1:6" ht="20.25" customHeight="1">
      <c r="A51" s="51" t="s">
        <v>166</v>
      </c>
      <c r="B51" s="53">
        <v>344</v>
      </c>
      <c r="C51" s="2" t="s">
        <v>160</v>
      </c>
      <c r="D51" s="91">
        <v>10000</v>
      </c>
      <c r="E51" s="88">
        <v>0</v>
      </c>
      <c r="F51" s="42"/>
    </row>
    <row r="52" spans="1:6" ht="9" customHeight="1">
      <c r="A52" s="51"/>
      <c r="B52" s="53"/>
      <c r="C52" s="2"/>
      <c r="D52" s="2"/>
      <c r="E52" s="38"/>
      <c r="F52" s="42"/>
    </row>
    <row r="53" spans="1:6" ht="18.75" customHeight="1">
      <c r="A53" s="51" t="s">
        <v>151</v>
      </c>
      <c r="B53" s="53">
        <v>0</v>
      </c>
      <c r="C53" s="2" t="s">
        <v>161</v>
      </c>
      <c r="D53" s="94">
        <f>SUM(D54:D61)</f>
        <v>687100</v>
      </c>
      <c r="E53" s="94">
        <f>SUM(E54+E56+E59+E61+E57+E58+E55)</f>
        <v>140711.49</v>
      </c>
      <c r="F53" s="42"/>
    </row>
    <row r="54" spans="1:6" ht="16.5" customHeight="1">
      <c r="A54" s="51"/>
      <c r="B54" s="53">
        <v>211</v>
      </c>
      <c r="C54" s="2" t="s">
        <v>193</v>
      </c>
      <c r="D54" s="95">
        <v>394600</v>
      </c>
      <c r="E54" s="2" t="s">
        <v>196</v>
      </c>
      <c r="F54" s="42"/>
    </row>
    <row r="55" spans="1:6" ht="16.5" customHeight="1">
      <c r="A55" s="51"/>
      <c r="B55" s="53">
        <v>211</v>
      </c>
      <c r="C55" s="2" t="s">
        <v>194</v>
      </c>
      <c r="D55" s="95">
        <v>60200</v>
      </c>
      <c r="E55" s="2" t="s">
        <v>199</v>
      </c>
      <c r="F55" s="42"/>
    </row>
    <row r="56" spans="1:6" ht="14.25" customHeight="1">
      <c r="A56" s="51"/>
      <c r="B56" s="53">
        <v>213</v>
      </c>
      <c r="C56" s="2" t="s">
        <v>193</v>
      </c>
      <c r="D56" s="95">
        <v>137300</v>
      </c>
      <c r="E56" s="2" t="s">
        <v>197</v>
      </c>
      <c r="F56" s="42"/>
    </row>
    <row r="57" spans="1:6" ht="14.25" customHeight="1">
      <c r="A57" s="51"/>
      <c r="B57" s="53">
        <v>221</v>
      </c>
      <c r="C57" s="2" t="s">
        <v>161</v>
      </c>
      <c r="D57" s="95">
        <v>5700</v>
      </c>
      <c r="E57" s="2" t="s">
        <v>145</v>
      </c>
      <c r="F57" s="42"/>
    </row>
    <row r="58" spans="1:6" ht="14.25" customHeight="1">
      <c r="A58" s="51"/>
      <c r="B58" s="53">
        <v>223</v>
      </c>
      <c r="C58" s="2" t="s">
        <v>193</v>
      </c>
      <c r="D58" s="95">
        <v>57000</v>
      </c>
      <c r="E58" s="2" t="s">
        <v>198</v>
      </c>
      <c r="F58" s="42"/>
    </row>
    <row r="59" spans="1:6" ht="15.75" customHeight="1">
      <c r="A59" s="51"/>
      <c r="B59" s="53">
        <v>223</v>
      </c>
      <c r="C59" s="2" t="s">
        <v>161</v>
      </c>
      <c r="D59" s="95">
        <v>10600</v>
      </c>
      <c r="E59" s="2" t="s">
        <v>195</v>
      </c>
      <c r="F59" s="42"/>
    </row>
    <row r="60" spans="1:6" ht="15.75" customHeight="1">
      <c r="A60" s="51"/>
      <c r="B60" s="53">
        <v>310</v>
      </c>
      <c r="C60" s="2" t="s">
        <v>161</v>
      </c>
      <c r="D60" s="95">
        <v>10000</v>
      </c>
      <c r="E60" s="2"/>
      <c r="F60" s="42"/>
    </row>
    <row r="61" spans="1:6" ht="15" customHeight="1">
      <c r="A61" s="51"/>
      <c r="B61" s="53">
        <v>340</v>
      </c>
      <c r="C61" s="2" t="s">
        <v>161</v>
      </c>
      <c r="D61" s="110">
        <f>D62+D63+D64</f>
        <v>11700</v>
      </c>
      <c r="E61" s="110">
        <f>E62+E63+E64</f>
        <v>1365</v>
      </c>
      <c r="F61" s="42"/>
    </row>
    <row r="62" spans="1:6" ht="15" customHeight="1">
      <c r="A62" s="51" t="s">
        <v>168</v>
      </c>
      <c r="B62" s="53">
        <v>343</v>
      </c>
      <c r="C62" s="2" t="s">
        <v>161</v>
      </c>
      <c r="D62" s="2" t="s">
        <v>145</v>
      </c>
      <c r="E62" s="2" t="s">
        <v>145</v>
      </c>
      <c r="F62" s="42"/>
    </row>
    <row r="63" spans="1:6" ht="12.75" customHeight="1">
      <c r="A63" s="51" t="s">
        <v>167</v>
      </c>
      <c r="B63" s="53">
        <v>344</v>
      </c>
      <c r="C63" s="2" t="s">
        <v>161</v>
      </c>
      <c r="D63" s="2" t="s">
        <v>162</v>
      </c>
      <c r="E63" s="2" t="s">
        <v>180</v>
      </c>
      <c r="F63" s="42"/>
    </row>
    <row r="64" spans="1:6" ht="12" customHeight="1">
      <c r="A64" s="51"/>
      <c r="B64" s="53">
        <v>345</v>
      </c>
      <c r="C64" s="2" t="s">
        <v>161</v>
      </c>
      <c r="D64" s="2" t="s">
        <v>179</v>
      </c>
      <c r="E64" s="2"/>
      <c r="F64" s="42"/>
    </row>
    <row r="65" spans="1:6" ht="13.5" customHeight="1">
      <c r="A65" s="51" t="s">
        <v>132</v>
      </c>
      <c r="B65" s="53">
        <v>0</v>
      </c>
      <c r="C65" s="2"/>
      <c r="D65" s="91">
        <f>SUM(D66)</f>
        <v>0</v>
      </c>
      <c r="E65" s="91">
        <f>SUM(E66)</f>
        <v>0</v>
      </c>
      <c r="F65" s="42"/>
    </row>
    <row r="66" spans="1:6" ht="13.5" customHeight="1">
      <c r="A66" s="51"/>
      <c r="B66" s="53">
        <v>225</v>
      </c>
      <c r="C66" s="2"/>
      <c r="D66" s="92"/>
      <c r="E66" s="87"/>
      <c r="F66" s="42"/>
    </row>
    <row r="67" spans="1:6" ht="8.25" customHeight="1">
      <c r="A67" s="51"/>
      <c r="B67" s="53"/>
      <c r="C67" s="2"/>
      <c r="D67" s="2"/>
      <c r="E67" s="38"/>
      <c r="F67" s="42"/>
    </row>
    <row r="68" spans="1:6" ht="24" customHeight="1">
      <c r="A68" s="51" t="s">
        <v>146</v>
      </c>
      <c r="B68" s="53">
        <v>0</v>
      </c>
      <c r="C68" s="2" t="s">
        <v>164</v>
      </c>
      <c r="D68" s="113">
        <f>D69+D70+D71+D72</f>
        <v>55500</v>
      </c>
      <c r="E68" s="91">
        <f>SUM(E69:E72)</f>
        <v>30844.58</v>
      </c>
      <c r="F68" s="42"/>
    </row>
    <row r="69" spans="1:6" ht="13.5" customHeight="1">
      <c r="A69" s="51"/>
      <c r="B69" s="53">
        <v>344</v>
      </c>
      <c r="C69" s="2" t="s">
        <v>163</v>
      </c>
      <c r="D69" s="92">
        <v>19000</v>
      </c>
      <c r="E69" s="87">
        <v>19175</v>
      </c>
      <c r="F69" s="42"/>
    </row>
    <row r="70" spans="1:6" ht="13.5" customHeight="1">
      <c r="A70" s="51"/>
      <c r="B70" s="53">
        <v>225</v>
      </c>
      <c r="C70" s="2" t="s">
        <v>127</v>
      </c>
      <c r="D70" s="92">
        <v>12030.38</v>
      </c>
      <c r="E70" s="87">
        <v>0</v>
      </c>
      <c r="F70" s="42"/>
    </row>
    <row r="71" spans="1:6" ht="13.5" customHeight="1">
      <c r="A71" s="51"/>
      <c r="B71" s="53">
        <v>226</v>
      </c>
      <c r="C71" s="2" t="s">
        <v>127</v>
      </c>
      <c r="D71" s="92">
        <v>8000</v>
      </c>
      <c r="E71" s="87">
        <v>530</v>
      </c>
      <c r="F71" s="42"/>
    </row>
    <row r="72" spans="1:6" ht="13.5" customHeight="1">
      <c r="A72" s="51"/>
      <c r="B72" s="53">
        <v>225</v>
      </c>
      <c r="C72" s="2" t="s">
        <v>163</v>
      </c>
      <c r="D72" s="92">
        <v>16469.62</v>
      </c>
      <c r="E72" s="87">
        <v>11139.58</v>
      </c>
      <c r="F72" s="42"/>
    </row>
    <row r="73" spans="1:6" ht="7.5" customHeight="1">
      <c r="A73" s="51"/>
      <c r="B73" s="53"/>
      <c r="C73" s="2"/>
      <c r="D73" s="92"/>
      <c r="E73" s="87"/>
      <c r="F73" s="42"/>
    </row>
    <row r="74" spans="1:6" ht="24.75" customHeight="1">
      <c r="A74" s="51" t="s">
        <v>148</v>
      </c>
      <c r="B74" s="53"/>
      <c r="C74" s="2"/>
      <c r="D74" s="91"/>
      <c r="E74" s="88"/>
      <c r="F74" s="42"/>
    </row>
    <row r="75" spans="1:6" ht="13.5" customHeight="1">
      <c r="A75" s="51"/>
      <c r="B75" s="53"/>
      <c r="C75" s="2"/>
      <c r="D75" s="92"/>
      <c r="E75" s="87"/>
      <c r="F75" s="42"/>
    </row>
    <row r="76" spans="1:6" ht="7.5" customHeight="1">
      <c r="A76" s="51"/>
      <c r="B76" s="53" t="s">
        <v>57</v>
      </c>
      <c r="C76" s="2" t="s">
        <v>57</v>
      </c>
      <c r="D76" s="2" t="s">
        <v>57</v>
      </c>
      <c r="E76" s="38"/>
      <c r="F76" s="42"/>
    </row>
    <row r="77" spans="1:6" ht="13.5" customHeight="1">
      <c r="A77" s="51" t="s">
        <v>107</v>
      </c>
      <c r="B77" s="53"/>
      <c r="C77" s="2" t="s">
        <v>57</v>
      </c>
      <c r="D77" s="91">
        <f>SUM(D78,D87)</f>
        <v>507400</v>
      </c>
      <c r="E77" s="88">
        <f>SUM(E78,E87)</f>
        <v>104509.30000000002</v>
      </c>
      <c r="F77" s="42"/>
    </row>
    <row r="78" spans="1:6" ht="13.5" customHeight="1">
      <c r="A78" s="51" t="s">
        <v>72</v>
      </c>
      <c r="B78" s="53"/>
      <c r="C78" s="2" t="s">
        <v>122</v>
      </c>
      <c r="D78" s="91">
        <f>SUM(D79:D85)</f>
        <v>213200</v>
      </c>
      <c r="E78" s="88">
        <f>SUM(E79:E85)</f>
        <v>59619.600000000006</v>
      </c>
      <c r="F78" s="42"/>
    </row>
    <row r="79" spans="1:6" ht="13.5" customHeight="1">
      <c r="A79" s="51"/>
      <c r="B79" s="53">
        <v>211</v>
      </c>
      <c r="C79" s="2" t="s">
        <v>190</v>
      </c>
      <c r="D79" s="92">
        <v>102100</v>
      </c>
      <c r="E79" s="87">
        <v>17184.98</v>
      </c>
      <c r="F79" s="42"/>
    </row>
    <row r="80" spans="1:6" ht="13.5" customHeight="1">
      <c r="A80" s="51"/>
      <c r="B80" s="53">
        <v>212</v>
      </c>
      <c r="C80" s="2" t="s">
        <v>122</v>
      </c>
      <c r="D80" s="92">
        <v>0</v>
      </c>
      <c r="E80" s="87">
        <v>0</v>
      </c>
      <c r="F80" s="42"/>
    </row>
    <row r="81" spans="1:6" ht="13.5" customHeight="1">
      <c r="A81" s="51"/>
      <c r="B81" s="53">
        <v>213</v>
      </c>
      <c r="C81" s="2" t="s">
        <v>190</v>
      </c>
      <c r="D81" s="92">
        <v>30800</v>
      </c>
      <c r="E81" s="87">
        <v>5189.86</v>
      </c>
      <c r="F81" s="42"/>
    </row>
    <row r="82" spans="1:6" ht="13.5" customHeight="1">
      <c r="A82" s="51"/>
      <c r="B82" s="53">
        <v>221</v>
      </c>
      <c r="C82" s="2" t="s">
        <v>122</v>
      </c>
      <c r="D82" s="92">
        <v>10000</v>
      </c>
      <c r="E82" s="87"/>
      <c r="F82" s="42"/>
    </row>
    <row r="83" spans="1:6" ht="13.5" customHeight="1">
      <c r="A83" s="51"/>
      <c r="B83" s="53">
        <v>223</v>
      </c>
      <c r="C83" s="2" t="s">
        <v>190</v>
      </c>
      <c r="D83" s="92">
        <v>51900</v>
      </c>
      <c r="E83" s="87">
        <v>37244.76</v>
      </c>
      <c r="F83" s="42"/>
    </row>
    <row r="84" spans="1:6" ht="13.5" customHeight="1">
      <c r="A84" s="51"/>
      <c r="B84" s="53">
        <v>223</v>
      </c>
      <c r="C84" s="2" t="s">
        <v>122</v>
      </c>
      <c r="D84" s="92">
        <v>17400</v>
      </c>
      <c r="E84" s="87">
        <v>0</v>
      </c>
      <c r="F84" s="42" t="s">
        <v>57</v>
      </c>
    </row>
    <row r="85" spans="1:6" ht="13.5" customHeight="1">
      <c r="A85" s="51" t="s">
        <v>165</v>
      </c>
      <c r="B85" s="53">
        <v>345</v>
      </c>
      <c r="C85" s="2" t="s">
        <v>122</v>
      </c>
      <c r="D85" s="92">
        <v>1000</v>
      </c>
      <c r="E85" s="87"/>
      <c r="F85" s="42"/>
    </row>
    <row r="86" spans="1:6" ht="8.25" customHeight="1">
      <c r="A86" s="51"/>
      <c r="B86" s="53"/>
      <c r="C86" s="2"/>
      <c r="D86" s="2" t="s">
        <v>57</v>
      </c>
      <c r="E86" s="38"/>
      <c r="F86" s="42"/>
    </row>
    <row r="87" spans="1:6" ht="13.5" customHeight="1">
      <c r="A87" s="51" t="s">
        <v>191</v>
      </c>
      <c r="B87" s="53"/>
      <c r="C87" s="2" t="s">
        <v>149</v>
      </c>
      <c r="D87" s="91">
        <f>SUM(D88:D98)</f>
        <v>294200</v>
      </c>
      <c r="E87" s="91">
        <f>SUM(E88:E97)</f>
        <v>44889.700000000004</v>
      </c>
      <c r="F87" s="42" t="s">
        <v>57</v>
      </c>
    </row>
    <row r="88" spans="1:6" ht="13.5" customHeight="1">
      <c r="A88" s="51"/>
      <c r="B88" s="53">
        <v>211</v>
      </c>
      <c r="C88" s="2" t="s">
        <v>149</v>
      </c>
      <c r="D88" s="92">
        <v>44200</v>
      </c>
      <c r="E88" s="87">
        <v>7400</v>
      </c>
      <c r="F88" s="42"/>
    </row>
    <row r="89" spans="1:6" ht="13.5" customHeight="1">
      <c r="A89" s="51"/>
      <c r="B89" s="53">
        <v>211</v>
      </c>
      <c r="C89" s="2" t="s">
        <v>192</v>
      </c>
      <c r="D89" s="92">
        <v>163500</v>
      </c>
      <c r="E89" s="87">
        <v>27076.47</v>
      </c>
      <c r="F89" s="42"/>
    </row>
    <row r="90" spans="1:6" ht="13.5" customHeight="1">
      <c r="A90" s="51"/>
      <c r="B90" s="53">
        <v>213</v>
      </c>
      <c r="C90" s="2" t="s">
        <v>149</v>
      </c>
      <c r="D90" s="92"/>
      <c r="E90" s="87">
        <v>425.97</v>
      </c>
      <c r="F90" s="42"/>
    </row>
    <row r="91" spans="1:6" ht="13.5" customHeight="1">
      <c r="A91" s="51"/>
      <c r="B91" s="53">
        <v>212</v>
      </c>
      <c r="C91" s="2" t="s">
        <v>149</v>
      </c>
      <c r="D91" s="92">
        <v>0</v>
      </c>
      <c r="E91" s="87">
        <v>0</v>
      </c>
      <c r="F91" s="42"/>
    </row>
    <row r="92" spans="1:6" ht="13.5" customHeight="1">
      <c r="A92" s="51"/>
      <c r="B92" s="53">
        <v>213</v>
      </c>
      <c r="C92" s="2" t="s">
        <v>192</v>
      </c>
      <c r="D92" s="92">
        <v>62700</v>
      </c>
      <c r="E92" s="87">
        <v>9987.26</v>
      </c>
      <c r="F92" s="42"/>
    </row>
    <row r="93" spans="1:6" ht="13.5" customHeight="1">
      <c r="A93" s="51"/>
      <c r="B93" s="53">
        <v>223</v>
      </c>
      <c r="C93" s="2" t="s">
        <v>192</v>
      </c>
      <c r="D93" s="92">
        <v>2300</v>
      </c>
      <c r="E93" s="87">
        <v>0</v>
      </c>
      <c r="F93" s="42"/>
    </row>
    <row r="94" spans="1:6" ht="13.5" customHeight="1">
      <c r="A94" s="51"/>
      <c r="B94" s="86">
        <v>226</v>
      </c>
      <c r="C94" s="2" t="s">
        <v>149</v>
      </c>
      <c r="D94" s="92">
        <v>5680</v>
      </c>
      <c r="E94" s="92"/>
      <c r="F94" s="42"/>
    </row>
    <row r="95" spans="1:6" ht="13.5" customHeight="1">
      <c r="A95" s="51"/>
      <c r="B95" s="86">
        <v>290</v>
      </c>
      <c r="C95" s="2" t="s">
        <v>149</v>
      </c>
      <c r="D95" s="92">
        <v>4000</v>
      </c>
      <c r="E95" s="92"/>
      <c r="F95" s="42"/>
    </row>
    <row r="96" spans="1:6" ht="13.5" customHeight="1">
      <c r="A96" s="51"/>
      <c r="B96" s="86">
        <v>343</v>
      </c>
      <c r="C96" s="2" t="s">
        <v>192</v>
      </c>
      <c r="D96" s="92">
        <v>9100</v>
      </c>
      <c r="E96" s="92"/>
      <c r="F96" s="42"/>
    </row>
    <row r="97" spans="1:6" ht="14.25" customHeight="1">
      <c r="A97" s="51"/>
      <c r="B97" s="86">
        <v>345</v>
      </c>
      <c r="C97" s="2" t="s">
        <v>149</v>
      </c>
      <c r="D97" s="92">
        <v>2720</v>
      </c>
      <c r="E97" s="92"/>
      <c r="F97" s="42"/>
    </row>
    <row r="98" spans="1:6" ht="12.75" customHeight="1">
      <c r="A98" s="51"/>
      <c r="B98" s="86"/>
      <c r="C98" s="2"/>
      <c r="D98" s="2" t="s">
        <v>145</v>
      </c>
      <c r="E98" s="2"/>
      <c r="F98" s="42"/>
    </row>
    <row r="99" spans="1:6" ht="24" customHeight="1" thickBot="1">
      <c r="A99" s="98" t="s">
        <v>133</v>
      </c>
      <c r="B99" s="59">
        <v>450</v>
      </c>
      <c r="C99" s="97"/>
      <c r="D99" s="48"/>
      <c r="E99" s="114">
        <f>Лист1!E54-Лист2!E11</f>
        <v>76247.88999999996</v>
      </c>
      <c r="F99" s="97"/>
    </row>
    <row r="100" spans="1:6" ht="24" customHeight="1" thickBot="1">
      <c r="A100" s="100" t="s">
        <v>140</v>
      </c>
      <c r="B100" s="104"/>
      <c r="C100" s="105"/>
      <c r="D100" s="107" t="s">
        <v>145</v>
      </c>
      <c r="E100" s="106"/>
      <c r="F100" s="108"/>
    </row>
    <row r="101" spans="1:6" ht="17.25" customHeight="1" thickBot="1">
      <c r="A101" s="100" t="s">
        <v>141</v>
      </c>
      <c r="B101" s="101" t="s">
        <v>57</v>
      </c>
      <c r="C101" s="102"/>
      <c r="D101" s="102"/>
      <c r="E101" s="103">
        <v>0</v>
      </c>
      <c r="F101" s="102"/>
    </row>
    <row r="102" spans="1:6" ht="34.5" customHeight="1">
      <c r="A102" s="99" t="s">
        <v>57</v>
      </c>
      <c r="B102" s="99"/>
      <c r="C102" s="2"/>
      <c r="D102" s="2"/>
      <c r="E102" s="93">
        <v>0</v>
      </c>
      <c r="F102" s="2"/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showGridLines="0" tabSelected="1" zoomScalePageLayoutView="0" workbookViewId="0" topLeftCell="A1">
      <selection activeCell="B3" sqref="B3"/>
    </sheetView>
  </sheetViews>
  <sheetFormatPr defaultColWidth="9.00390625" defaultRowHeight="12.75"/>
  <cols>
    <col min="1" max="1" width="28.375" style="3" customWidth="1"/>
    <col min="2" max="2" width="4.625" style="3" customWidth="1"/>
    <col min="3" max="3" width="18.125" style="3" customWidth="1"/>
    <col min="4" max="4" width="13.875" style="1" customWidth="1"/>
    <col min="5" max="5" width="11.00390625" style="1" customWidth="1"/>
    <col min="6" max="6" width="11.375" style="0" customWidth="1"/>
  </cols>
  <sheetData>
    <row r="1" spans="1:6" ht="9.75" customHeight="1">
      <c r="A1" s="4"/>
      <c r="B1" s="4"/>
      <c r="C1" s="4"/>
      <c r="D1" s="4"/>
      <c r="E1" s="4"/>
      <c r="F1" s="10"/>
    </row>
    <row r="2" spans="1:5" ht="16.5" customHeight="1">
      <c r="A2" s="47" t="s">
        <v>200</v>
      </c>
      <c r="B2" s="47"/>
      <c r="C2" s="14"/>
      <c r="D2" s="14"/>
      <c r="E2" s="14"/>
    </row>
    <row r="3" spans="1:6" ht="16.5" customHeight="1" thickBot="1">
      <c r="A3" s="47"/>
      <c r="B3" s="47"/>
      <c r="C3" s="14"/>
      <c r="D3" s="14"/>
      <c r="E3" s="14"/>
      <c r="F3" s="32" t="s">
        <v>6</v>
      </c>
    </row>
    <row r="4" spans="1:6" ht="13.5" customHeight="1">
      <c r="A4" s="13"/>
      <c r="B4" s="13"/>
      <c r="C4" s="13"/>
      <c r="D4" s="4"/>
      <c r="E4" s="12" t="s">
        <v>44</v>
      </c>
      <c r="F4" s="21" t="s">
        <v>45</v>
      </c>
    </row>
    <row r="5" spans="1:6" ht="13.5" customHeight="1">
      <c r="A5" s="64" t="s">
        <v>184</v>
      </c>
      <c r="B5" s="15"/>
      <c r="C5" s="15"/>
      <c r="D5" s="15"/>
      <c r="E5" s="13" t="s">
        <v>36</v>
      </c>
      <c r="F5" s="22" t="s">
        <v>185</v>
      </c>
    </row>
    <row r="6" spans="1:6" ht="13.5" customHeight="1">
      <c r="A6" s="13" t="s">
        <v>43</v>
      </c>
      <c r="B6" s="13"/>
      <c r="C6" s="13"/>
      <c r="D6" s="12"/>
      <c r="F6" s="60"/>
    </row>
    <row r="7" spans="1:6" ht="10.5" customHeight="1">
      <c r="A7" s="13" t="s">
        <v>171</v>
      </c>
      <c r="B7" s="13"/>
      <c r="C7" s="13"/>
      <c r="D7" s="12"/>
      <c r="E7" s="13" t="s">
        <v>34</v>
      </c>
      <c r="F7" s="23" t="s">
        <v>102</v>
      </c>
    </row>
    <row r="8" spans="1:6" ht="15.75" customHeight="1">
      <c r="A8" s="13" t="s">
        <v>104</v>
      </c>
      <c r="B8" s="13"/>
      <c r="C8" s="13"/>
      <c r="D8" s="12"/>
      <c r="E8" s="13"/>
      <c r="F8" s="23"/>
    </row>
    <row r="9" spans="1:6" ht="13.5" customHeight="1">
      <c r="A9" s="13" t="s">
        <v>103</v>
      </c>
      <c r="B9" s="13"/>
      <c r="C9" s="13"/>
      <c r="D9" s="12"/>
      <c r="E9" s="13"/>
      <c r="F9" s="24"/>
    </row>
    <row r="10" spans="1:6" ht="13.5" customHeight="1" thickBot="1">
      <c r="A10" s="13" t="s">
        <v>1</v>
      </c>
      <c r="B10" s="13"/>
      <c r="C10" s="13"/>
      <c r="D10" s="12"/>
      <c r="E10" s="13" t="s">
        <v>35</v>
      </c>
      <c r="F10" s="25" t="s">
        <v>0</v>
      </c>
    </row>
    <row r="11" spans="1:6" ht="20.25" customHeight="1">
      <c r="A11" s="40" t="s">
        <v>49</v>
      </c>
      <c r="B11" s="40"/>
      <c r="C11" s="13"/>
      <c r="D11" s="12"/>
      <c r="E11" s="12"/>
      <c r="F11" s="29"/>
    </row>
    <row r="12" spans="1:6" ht="7.5" customHeight="1">
      <c r="A12" s="39"/>
      <c r="B12" s="39"/>
      <c r="C12" s="16"/>
      <c r="D12" s="17"/>
      <c r="E12" s="17"/>
      <c r="F12" s="18"/>
    </row>
    <row r="13" spans="1:5" ht="13.5" customHeight="1">
      <c r="A13" s="8"/>
      <c r="B13" s="9"/>
      <c r="C13" s="31"/>
      <c r="D13" s="7" t="s">
        <v>11</v>
      </c>
      <c r="E13" s="36"/>
    </row>
    <row r="14" spans="1:5" ht="9.75" customHeight="1">
      <c r="A14" s="9" t="s">
        <v>7</v>
      </c>
      <c r="B14" s="9" t="s">
        <v>31</v>
      </c>
      <c r="C14" s="9"/>
      <c r="D14" s="7" t="s">
        <v>8</v>
      </c>
      <c r="E14" s="37"/>
    </row>
    <row r="15" spans="1:6" ht="9.75" customHeight="1">
      <c r="A15" s="8"/>
      <c r="B15" s="9" t="s">
        <v>32</v>
      </c>
      <c r="C15" s="31" t="s">
        <v>10</v>
      </c>
      <c r="D15" s="7" t="s">
        <v>14</v>
      </c>
      <c r="E15" s="7" t="s">
        <v>40</v>
      </c>
      <c r="F15" s="19" t="s">
        <v>4</v>
      </c>
    </row>
    <row r="16" spans="1:6" ht="9.75" customHeight="1">
      <c r="A16" s="8"/>
      <c r="B16" s="9" t="s">
        <v>33</v>
      </c>
      <c r="C16" s="9"/>
      <c r="D16" s="7" t="s">
        <v>15</v>
      </c>
      <c r="E16" s="7"/>
      <c r="F16" s="19" t="s">
        <v>5</v>
      </c>
    </row>
    <row r="17" spans="1:6" ht="9.75" customHeight="1">
      <c r="A17" s="8"/>
      <c r="B17" s="9"/>
      <c r="C17" s="9"/>
      <c r="D17" s="7" t="s">
        <v>16</v>
      </c>
      <c r="E17" s="7"/>
      <c r="F17" s="19"/>
    </row>
    <row r="18" spans="1:6" ht="9.75" customHeight="1" thickBot="1">
      <c r="A18" s="5">
        <v>1</v>
      </c>
      <c r="B18" s="11">
        <v>2</v>
      </c>
      <c r="C18" s="11">
        <v>3</v>
      </c>
      <c r="D18" s="6" t="s">
        <v>2</v>
      </c>
      <c r="E18" s="6" t="s">
        <v>3</v>
      </c>
      <c r="F18" s="20" t="s">
        <v>12</v>
      </c>
    </row>
    <row r="19" spans="1:6" ht="15.75" customHeight="1">
      <c r="A19" s="50" t="s">
        <v>29</v>
      </c>
      <c r="B19" s="56" t="s">
        <v>46</v>
      </c>
      <c r="C19" s="52"/>
      <c r="D19" s="94">
        <f>SUM(D47,D46)</f>
        <v>1829493</v>
      </c>
      <c r="E19" s="88">
        <f>SUM(E46,E47)</f>
        <v>416837.01</v>
      </c>
      <c r="F19" s="88"/>
    </row>
    <row r="20" spans="1:6" ht="15.75" customHeight="1">
      <c r="A20" s="51" t="s">
        <v>9</v>
      </c>
      <c r="B20" s="57" t="s">
        <v>47</v>
      </c>
      <c r="C20" s="38"/>
      <c r="D20" s="2" t="s">
        <v>57</v>
      </c>
      <c r="E20" s="38"/>
      <c r="F20" s="88"/>
    </row>
    <row r="21" spans="1:6" ht="15.75" customHeight="1">
      <c r="A21" s="51" t="s">
        <v>56</v>
      </c>
      <c r="B21" s="57"/>
      <c r="C21" s="38"/>
      <c r="D21" s="91">
        <f>SUM(D22,D30,D32,D34,D37,D39,D25)</f>
        <v>121000</v>
      </c>
      <c r="E21" s="88">
        <f>SUM(E22:E39)</f>
        <v>30617.62</v>
      </c>
      <c r="F21" s="88"/>
    </row>
    <row r="22" spans="1:6" ht="15.75" customHeight="1">
      <c r="A22" s="51" t="s">
        <v>51</v>
      </c>
      <c r="B22" s="57"/>
      <c r="C22" s="38" t="s">
        <v>153</v>
      </c>
      <c r="D22" s="92"/>
      <c r="E22" s="87"/>
      <c r="F22" s="88"/>
    </row>
    <row r="23" spans="1:6" ht="15.75" customHeight="1">
      <c r="A23" s="51" t="s">
        <v>51</v>
      </c>
      <c r="B23" s="57"/>
      <c r="C23" s="38" t="s">
        <v>138</v>
      </c>
      <c r="D23" s="92"/>
      <c r="E23" s="87"/>
      <c r="F23" s="88"/>
    </row>
    <row r="24" spans="1:6" ht="15.75" customHeight="1">
      <c r="A24" s="51" t="s">
        <v>51</v>
      </c>
      <c r="B24" s="57"/>
      <c r="C24" s="38" t="s">
        <v>186</v>
      </c>
      <c r="D24" s="92"/>
      <c r="E24" s="87">
        <v>19.19</v>
      </c>
      <c r="F24" s="88"/>
    </row>
    <row r="25" spans="1:6" ht="15.75" customHeight="1">
      <c r="A25" s="51" t="s">
        <v>51</v>
      </c>
      <c r="B25" s="57"/>
      <c r="C25" s="38" t="s">
        <v>156</v>
      </c>
      <c r="D25" s="92">
        <v>51000</v>
      </c>
      <c r="E25" s="87">
        <v>9463.8</v>
      </c>
      <c r="F25" s="88"/>
    </row>
    <row r="26" spans="1:6" ht="15.75" customHeight="1">
      <c r="A26" s="51" t="s">
        <v>51</v>
      </c>
      <c r="B26" s="57"/>
      <c r="C26" s="38" t="s">
        <v>139</v>
      </c>
      <c r="D26" s="92"/>
      <c r="E26" s="87"/>
      <c r="F26" s="88"/>
    </row>
    <row r="27" spans="1:6" ht="15.75" customHeight="1">
      <c r="A27" s="51" t="s">
        <v>51</v>
      </c>
      <c r="B27" s="57"/>
      <c r="C27" s="38" t="s">
        <v>142</v>
      </c>
      <c r="D27" s="92"/>
      <c r="E27" s="87"/>
      <c r="F27" s="88"/>
    </row>
    <row r="28" spans="1:6" ht="15.75" customHeight="1">
      <c r="A28" s="51" t="s">
        <v>51</v>
      </c>
      <c r="B28" s="57"/>
      <c r="C28" s="38" t="s">
        <v>135</v>
      </c>
      <c r="D28" s="92"/>
      <c r="E28" s="87"/>
      <c r="F28" s="88"/>
    </row>
    <row r="29" spans="1:6" ht="15.75" customHeight="1">
      <c r="A29" s="51" t="s">
        <v>51</v>
      </c>
      <c r="B29" s="57"/>
      <c r="C29" s="38" t="s">
        <v>143</v>
      </c>
      <c r="D29" s="92"/>
      <c r="E29" s="87"/>
      <c r="F29" s="88"/>
    </row>
    <row r="30" spans="1:6" ht="15.75" customHeight="1">
      <c r="A30" s="51" t="s">
        <v>131</v>
      </c>
      <c r="B30" s="57"/>
      <c r="C30" s="38" t="s">
        <v>173</v>
      </c>
      <c r="D30" s="92">
        <v>7000</v>
      </c>
      <c r="E30" s="87">
        <v>7500</v>
      </c>
      <c r="F30" s="88"/>
    </row>
    <row r="31" spans="1:6" ht="15.75" customHeight="1">
      <c r="A31" s="51" t="s">
        <v>131</v>
      </c>
      <c r="B31" s="57"/>
      <c r="C31" s="38" t="s">
        <v>134</v>
      </c>
      <c r="D31" s="92"/>
      <c r="E31" s="87"/>
      <c r="F31" s="88"/>
    </row>
    <row r="32" spans="1:6" ht="15.75" customHeight="1">
      <c r="A32" s="51" t="s">
        <v>52</v>
      </c>
      <c r="B32" s="54"/>
      <c r="C32" s="38" t="s">
        <v>61</v>
      </c>
      <c r="D32" s="92">
        <v>5000</v>
      </c>
      <c r="E32" s="87">
        <v>133.96</v>
      </c>
      <c r="F32" s="88"/>
    </row>
    <row r="33" spans="1:6" ht="15.75" customHeight="1">
      <c r="A33" s="51" t="s">
        <v>157</v>
      </c>
      <c r="B33" s="54"/>
      <c r="C33" s="38" t="s">
        <v>62</v>
      </c>
      <c r="D33" s="2"/>
      <c r="E33" s="87">
        <v>1.22</v>
      </c>
      <c r="F33" s="88"/>
    </row>
    <row r="34" spans="1:6" ht="15.75" customHeight="1">
      <c r="A34" s="51" t="s">
        <v>53</v>
      </c>
      <c r="B34" s="54"/>
      <c r="C34" s="38" t="s">
        <v>63</v>
      </c>
      <c r="D34" s="92">
        <v>50000</v>
      </c>
      <c r="E34" s="87">
        <v>3779.95</v>
      </c>
      <c r="F34" s="88"/>
    </row>
    <row r="35" spans="1:6" ht="15.75" customHeight="1">
      <c r="A35" s="51" t="s">
        <v>183</v>
      </c>
      <c r="B35" s="54"/>
      <c r="C35" s="38" t="s">
        <v>182</v>
      </c>
      <c r="D35" s="92"/>
      <c r="E35" s="87">
        <v>-1667.25</v>
      </c>
      <c r="F35" s="88"/>
    </row>
    <row r="36" spans="1:6" ht="15.75" customHeight="1">
      <c r="A36" s="51" t="s">
        <v>136</v>
      </c>
      <c r="B36" s="54"/>
      <c r="C36" s="38" t="s">
        <v>129</v>
      </c>
      <c r="D36" s="2"/>
      <c r="E36" s="87">
        <v>1002.78</v>
      </c>
      <c r="F36" s="88"/>
    </row>
    <row r="37" spans="1:6" ht="15.75" customHeight="1">
      <c r="A37" s="51" t="s">
        <v>53</v>
      </c>
      <c r="B37" s="54"/>
      <c r="C37" s="38" t="s">
        <v>64</v>
      </c>
      <c r="D37" s="92"/>
      <c r="E37" s="87">
        <v>9372</v>
      </c>
      <c r="F37" s="88"/>
    </row>
    <row r="38" spans="1:6" ht="15.75" customHeight="1">
      <c r="A38" s="51" t="s">
        <v>136</v>
      </c>
      <c r="B38" s="54"/>
      <c r="C38" s="38" t="s">
        <v>137</v>
      </c>
      <c r="D38" s="92"/>
      <c r="E38" s="87">
        <v>11.97</v>
      </c>
      <c r="F38" s="88"/>
    </row>
    <row r="39" spans="1:6" ht="15.75" customHeight="1">
      <c r="A39" s="51" t="s">
        <v>114</v>
      </c>
      <c r="B39" s="54"/>
      <c r="C39" s="38" t="s">
        <v>123</v>
      </c>
      <c r="D39" s="92">
        <v>8000</v>
      </c>
      <c r="E39" s="87">
        <v>1000</v>
      </c>
      <c r="F39" s="88"/>
    </row>
    <row r="40" spans="1:6" ht="15.75" customHeight="1">
      <c r="A40" s="51" t="s">
        <v>55</v>
      </c>
      <c r="B40" s="54"/>
      <c r="C40" s="38"/>
      <c r="D40" s="84">
        <f>SUM(D41+D42+D44)</f>
        <v>44000</v>
      </c>
      <c r="E40" s="94">
        <f>SUM(E41+E43+E42+E44)</f>
        <v>428.5</v>
      </c>
      <c r="F40" s="88"/>
    </row>
    <row r="41" spans="1:6" ht="15.75" customHeight="1">
      <c r="A41" s="51" t="s">
        <v>73</v>
      </c>
      <c r="B41" s="54"/>
      <c r="C41" s="38" t="s">
        <v>154</v>
      </c>
      <c r="D41" s="93">
        <v>12000</v>
      </c>
      <c r="E41" s="89">
        <v>428.5</v>
      </c>
      <c r="F41" s="88"/>
    </row>
    <row r="42" spans="1:6" ht="15.75" customHeight="1">
      <c r="A42" s="51" t="s">
        <v>65</v>
      </c>
      <c r="B42" s="54"/>
      <c r="C42" s="38" t="s">
        <v>155</v>
      </c>
      <c r="D42" s="93">
        <v>4000</v>
      </c>
      <c r="E42" s="89"/>
      <c r="F42" s="88"/>
    </row>
    <row r="43" spans="1:6" ht="15.75" customHeight="1">
      <c r="A43" s="51" t="s">
        <v>111</v>
      </c>
      <c r="B43" s="54"/>
      <c r="C43" s="38" t="s">
        <v>150</v>
      </c>
      <c r="D43" s="93"/>
      <c r="E43" s="89"/>
      <c r="F43" s="88"/>
    </row>
    <row r="44" spans="1:6" ht="15.75" customHeight="1">
      <c r="A44" s="51" t="s">
        <v>147</v>
      </c>
      <c r="B44" s="54"/>
      <c r="C44" s="38" t="s">
        <v>174</v>
      </c>
      <c r="D44" s="2" t="s">
        <v>172</v>
      </c>
      <c r="E44" s="89"/>
      <c r="F44" s="88"/>
    </row>
    <row r="45" spans="1:6" ht="15.75" customHeight="1">
      <c r="A45" s="51" t="s">
        <v>130</v>
      </c>
      <c r="B45" s="54"/>
      <c r="C45" s="38" t="s">
        <v>126</v>
      </c>
      <c r="D45" s="92"/>
      <c r="E45" s="87"/>
      <c r="F45" s="88"/>
    </row>
    <row r="46" spans="1:6" ht="15.75" customHeight="1">
      <c r="A46" s="51" t="s">
        <v>113</v>
      </c>
      <c r="B46" s="54"/>
      <c r="C46" s="38" t="s">
        <v>57</v>
      </c>
      <c r="D46" s="91">
        <f>SUM(D21,D40)</f>
        <v>165000</v>
      </c>
      <c r="E46" s="88">
        <f>SUM(E21,E40)</f>
        <v>31046.12</v>
      </c>
      <c r="F46" s="88"/>
    </row>
    <row r="47" spans="1:6" ht="14.25" customHeight="1">
      <c r="A47" s="51" t="s">
        <v>54</v>
      </c>
      <c r="B47" s="54"/>
      <c r="C47" s="38" t="s">
        <v>57</v>
      </c>
      <c r="D47" s="91">
        <f>SUM(D48:D52)</f>
        <v>1664493</v>
      </c>
      <c r="E47" s="88">
        <f>SUM(E48:E52)</f>
        <v>385790.89</v>
      </c>
      <c r="F47" s="88"/>
    </row>
    <row r="48" spans="1:6" ht="22.5" customHeight="1">
      <c r="A48" s="51" t="s">
        <v>110</v>
      </c>
      <c r="B48" s="54"/>
      <c r="C48" s="38" t="s">
        <v>74</v>
      </c>
      <c r="D48" s="92">
        <v>1278500</v>
      </c>
      <c r="E48" s="87">
        <v>318690.89</v>
      </c>
      <c r="F48" s="88"/>
    </row>
    <row r="49" spans="1:6" ht="19.5" customHeight="1">
      <c r="A49" s="51" t="s">
        <v>109</v>
      </c>
      <c r="B49" s="54"/>
      <c r="C49" s="38" t="s">
        <v>116</v>
      </c>
      <c r="D49" s="92">
        <v>34100</v>
      </c>
      <c r="E49" s="87">
        <v>8600</v>
      </c>
      <c r="F49" s="88"/>
    </row>
    <row r="50" spans="1:6" ht="18.75" customHeight="1">
      <c r="A50" s="51" t="s">
        <v>108</v>
      </c>
      <c r="B50" s="54"/>
      <c r="C50" s="38" t="s">
        <v>118</v>
      </c>
      <c r="D50" s="92">
        <v>893</v>
      </c>
      <c r="E50" s="87"/>
      <c r="F50" s="88"/>
    </row>
    <row r="51" spans="1:6" ht="58.5" customHeight="1">
      <c r="A51" s="51" t="s">
        <v>115</v>
      </c>
      <c r="B51" s="54"/>
      <c r="C51" s="38" t="s">
        <v>152</v>
      </c>
      <c r="D51" s="92"/>
      <c r="E51" s="87"/>
      <c r="F51" s="88"/>
    </row>
    <row r="52" spans="1:6" ht="31.5" customHeight="1">
      <c r="A52" s="51" t="s">
        <v>117</v>
      </c>
      <c r="B52" s="54"/>
      <c r="C52" s="38" t="s">
        <v>119</v>
      </c>
      <c r="D52" s="92">
        <v>351000</v>
      </c>
      <c r="E52" s="87">
        <v>58500</v>
      </c>
      <c r="F52" s="88"/>
    </row>
    <row r="53" spans="1:6" ht="15.75" customHeight="1">
      <c r="A53" s="51" t="s">
        <v>66</v>
      </c>
      <c r="B53" s="54"/>
      <c r="C53" s="38"/>
      <c r="D53" s="2"/>
      <c r="E53" s="88">
        <v>40411.3</v>
      </c>
      <c r="F53" s="88"/>
    </row>
    <row r="54" spans="1:6" ht="15" customHeight="1" thickBot="1">
      <c r="A54" s="51" t="s">
        <v>67</v>
      </c>
      <c r="B54" s="58"/>
      <c r="C54" s="48"/>
      <c r="D54" s="90">
        <f>SUM(D19,D53)</f>
        <v>1829493</v>
      </c>
      <c r="E54" s="90">
        <f>SUM(E19,E53)</f>
        <v>457248.31</v>
      </c>
      <c r="F54" s="88"/>
    </row>
    <row r="55" spans="1:6" ht="75" customHeight="1">
      <c r="A55" s="28"/>
      <c r="B55" s="55"/>
      <c r="C55" s="65"/>
      <c r="D55" s="66"/>
      <c r="E55" s="66"/>
      <c r="F55" s="66"/>
    </row>
    <row r="56" spans="2:6" ht="15">
      <c r="B56" s="40" t="s">
        <v>97</v>
      </c>
      <c r="C56" s="13"/>
      <c r="D56" s="12"/>
      <c r="E56" s="12"/>
      <c r="F56" s="29"/>
    </row>
    <row r="57" spans="1:6" ht="9" customHeight="1">
      <c r="A57" s="39"/>
      <c r="B57" s="67"/>
      <c r="C57" s="16"/>
      <c r="D57" s="17"/>
      <c r="E57" s="17"/>
      <c r="F57" s="18"/>
    </row>
    <row r="58" spans="1:6" ht="12.75">
      <c r="A58" s="8"/>
      <c r="B58" s="9"/>
      <c r="C58" s="31"/>
      <c r="D58" s="7" t="s">
        <v>75</v>
      </c>
      <c r="E58" s="68"/>
      <c r="F58" s="19" t="s">
        <v>4</v>
      </c>
    </row>
    <row r="59" spans="1:6" ht="12.75">
      <c r="A59" s="69"/>
      <c r="B59" s="9" t="s">
        <v>31</v>
      </c>
      <c r="C59" s="9" t="s">
        <v>76</v>
      </c>
      <c r="D59" s="7" t="s">
        <v>77</v>
      </c>
      <c r="E59" s="36" t="s">
        <v>78</v>
      </c>
      <c r="F59" s="19" t="s">
        <v>5</v>
      </c>
    </row>
    <row r="60" spans="1:6" ht="12.75">
      <c r="A60" s="9" t="s">
        <v>7</v>
      </c>
      <c r="B60" s="9" t="s">
        <v>32</v>
      </c>
      <c r="C60" s="31" t="s">
        <v>79</v>
      </c>
      <c r="D60" s="7" t="s">
        <v>80</v>
      </c>
      <c r="E60" s="37" t="s">
        <v>81</v>
      </c>
      <c r="F60" s="19"/>
    </row>
    <row r="61" spans="1:6" ht="12.75">
      <c r="A61" s="8"/>
      <c r="B61" s="9" t="s">
        <v>33</v>
      </c>
      <c r="C61" s="9" t="s">
        <v>82</v>
      </c>
      <c r="D61" s="7" t="s">
        <v>83</v>
      </c>
      <c r="E61" s="37" t="s">
        <v>84</v>
      </c>
      <c r="F61" s="19"/>
    </row>
    <row r="62" spans="1:6" ht="12.75">
      <c r="A62" s="8"/>
      <c r="B62" s="9"/>
      <c r="C62" s="9"/>
      <c r="D62" s="7" t="s">
        <v>85</v>
      </c>
      <c r="E62" s="37" t="s">
        <v>86</v>
      </c>
      <c r="F62" s="19"/>
    </row>
    <row r="63" spans="1:6" ht="12.75">
      <c r="A63" s="8"/>
      <c r="B63" s="9"/>
      <c r="C63" s="9"/>
      <c r="D63" s="7"/>
      <c r="E63" s="37" t="s">
        <v>87</v>
      </c>
      <c r="F63" s="19"/>
    </row>
    <row r="64" spans="1:6" ht="12.75">
      <c r="A64" s="8"/>
      <c r="B64" s="9"/>
      <c r="C64" s="9"/>
      <c r="D64" s="7"/>
      <c r="E64" s="37" t="s">
        <v>88</v>
      </c>
      <c r="F64" s="19"/>
    </row>
    <row r="65" spans="1:6" ht="13.5" thickBot="1">
      <c r="A65" s="5">
        <v>1</v>
      </c>
      <c r="B65" s="11">
        <v>2</v>
      </c>
      <c r="C65" s="11">
        <v>3</v>
      </c>
      <c r="D65" s="6" t="s">
        <v>2</v>
      </c>
      <c r="E65" s="70" t="s">
        <v>3</v>
      </c>
      <c r="F65" s="20" t="s">
        <v>89</v>
      </c>
    </row>
    <row r="66" spans="1:6" ht="22.5">
      <c r="A66" s="71" t="s">
        <v>90</v>
      </c>
      <c r="B66" s="56" t="s">
        <v>91</v>
      </c>
      <c r="C66" s="72"/>
      <c r="D66" s="2"/>
      <c r="E66" s="91">
        <f>SUM(E70,E75)</f>
        <v>-54677.07999999999</v>
      </c>
      <c r="F66" s="26"/>
    </row>
    <row r="67" spans="1:6" ht="15" customHeight="1">
      <c r="A67" s="71" t="s">
        <v>92</v>
      </c>
      <c r="B67" s="57" t="s">
        <v>93</v>
      </c>
      <c r="C67" s="73"/>
      <c r="D67" s="2"/>
      <c r="E67" s="2"/>
      <c r="F67" s="27"/>
    </row>
    <row r="68" spans="1:6" ht="15" customHeight="1">
      <c r="A68" s="71" t="s">
        <v>111</v>
      </c>
      <c r="B68" s="57" t="s">
        <v>112</v>
      </c>
      <c r="C68" s="85"/>
      <c r="D68" s="2"/>
      <c r="E68" s="2" t="s">
        <v>57</v>
      </c>
      <c r="F68" s="27"/>
    </row>
    <row r="69" spans="1:6" ht="15" customHeight="1">
      <c r="A69" s="71" t="s">
        <v>111</v>
      </c>
      <c r="B69" s="57" t="s">
        <v>112</v>
      </c>
      <c r="C69" s="85"/>
      <c r="D69" s="2"/>
      <c r="E69" s="2" t="s">
        <v>57</v>
      </c>
      <c r="F69" s="27"/>
    </row>
    <row r="70" spans="1:6" ht="12.75">
      <c r="A70" s="71" t="s">
        <v>105</v>
      </c>
      <c r="B70" s="57" t="s">
        <v>100</v>
      </c>
      <c r="C70" s="2" t="s">
        <v>124</v>
      </c>
      <c r="D70" s="2" t="s">
        <v>175</v>
      </c>
      <c r="E70" s="89">
        <v>-269935.85</v>
      </c>
      <c r="F70" s="27" t="s">
        <v>177</v>
      </c>
    </row>
    <row r="71" spans="1:6" ht="15" customHeight="1">
      <c r="A71" s="74" t="s">
        <v>94</v>
      </c>
      <c r="B71" s="75"/>
      <c r="C71" s="76"/>
      <c r="D71" s="76"/>
      <c r="E71" s="76"/>
      <c r="F71" s="77"/>
    </row>
    <row r="72" spans="1:6" ht="15" customHeight="1">
      <c r="A72" s="71"/>
      <c r="B72" s="78"/>
      <c r="C72" s="2"/>
      <c r="D72" s="2"/>
      <c r="E72" s="2"/>
      <c r="F72" s="27"/>
    </row>
    <row r="73" spans="1:6" ht="15" customHeight="1">
      <c r="A73" s="71"/>
      <c r="B73" s="54"/>
      <c r="C73" s="2"/>
      <c r="D73" s="2"/>
      <c r="E73" s="2"/>
      <c r="F73" s="27"/>
    </row>
    <row r="74" spans="1:6" ht="15" customHeight="1">
      <c r="A74" s="71"/>
      <c r="B74" s="54"/>
      <c r="C74" s="2"/>
      <c r="D74" s="2"/>
      <c r="E74" s="2"/>
      <c r="F74" s="27"/>
    </row>
    <row r="75" spans="1:6" ht="12.75">
      <c r="A75" s="71" t="s">
        <v>106</v>
      </c>
      <c r="B75" s="57" t="s">
        <v>101</v>
      </c>
      <c r="C75" s="2" t="s">
        <v>125</v>
      </c>
      <c r="D75" s="2" t="s">
        <v>176</v>
      </c>
      <c r="E75" s="92">
        <v>215258.77</v>
      </c>
      <c r="F75" s="27" t="s">
        <v>178</v>
      </c>
    </row>
    <row r="76" spans="1:6" ht="15" customHeight="1">
      <c r="A76" s="74" t="s">
        <v>94</v>
      </c>
      <c r="B76" s="75"/>
      <c r="C76" s="76"/>
      <c r="D76" s="76"/>
      <c r="E76" s="76"/>
      <c r="F76" s="77"/>
    </row>
    <row r="77" spans="1:6" ht="15" customHeight="1">
      <c r="A77" s="71"/>
      <c r="B77" s="79"/>
      <c r="C77" s="2"/>
      <c r="D77" s="2"/>
      <c r="E77" s="2"/>
      <c r="F77" s="27"/>
    </row>
    <row r="78" spans="1:6" ht="15" customHeight="1">
      <c r="A78" s="41"/>
      <c r="B78" s="80"/>
      <c r="C78" s="2"/>
      <c r="D78" s="2"/>
      <c r="E78" s="2"/>
      <c r="F78" s="27"/>
    </row>
    <row r="79" spans="1:6" ht="15" customHeight="1">
      <c r="A79" s="71"/>
      <c r="B79" s="54"/>
      <c r="C79" s="2"/>
      <c r="D79" s="2"/>
      <c r="E79" s="2"/>
      <c r="F79" s="27"/>
    </row>
    <row r="80" spans="1:6" ht="15" customHeight="1">
      <c r="A80" s="71"/>
      <c r="B80" s="57"/>
      <c r="C80" s="2"/>
      <c r="D80" s="2"/>
      <c r="E80" s="2"/>
      <c r="F80" s="27"/>
    </row>
    <row r="81" spans="1:6" ht="15" customHeight="1">
      <c r="A81" s="71"/>
      <c r="B81" s="54"/>
      <c r="C81" s="2"/>
      <c r="D81" s="2"/>
      <c r="E81" s="2"/>
      <c r="F81" s="27"/>
    </row>
    <row r="82" spans="1:6" ht="15" customHeight="1">
      <c r="A82" s="71" t="s">
        <v>95</v>
      </c>
      <c r="B82" s="57" t="s">
        <v>96</v>
      </c>
      <c r="C82" s="2"/>
      <c r="D82" s="2"/>
      <c r="E82" s="2" t="s">
        <v>57</v>
      </c>
      <c r="F82" s="27"/>
    </row>
    <row r="83" spans="1:6" ht="15" customHeight="1" thickBot="1">
      <c r="A83" s="71"/>
      <c r="B83" s="58"/>
      <c r="C83" s="48"/>
      <c r="D83" s="48"/>
      <c r="E83" s="48"/>
      <c r="F83" s="49"/>
    </row>
    <row r="84" spans="1:6" ht="12.75">
      <c r="A84" s="45"/>
      <c r="B84" s="45"/>
      <c r="C84" s="30"/>
      <c r="D84" s="30"/>
      <c r="E84" s="30"/>
      <c r="F84" s="30"/>
    </row>
    <row r="85" spans="1:6" ht="22.5">
      <c r="A85" s="46" t="s">
        <v>39</v>
      </c>
      <c r="B85" s="46"/>
      <c r="C85" s="30" t="s">
        <v>181</v>
      </c>
      <c r="D85" s="55"/>
      <c r="E85" s="55" t="s">
        <v>57</v>
      </c>
      <c r="F85" s="30"/>
    </row>
    <row r="86" spans="1:6" ht="9.75" customHeight="1">
      <c r="A86" s="13" t="s">
        <v>98</v>
      </c>
      <c r="B86" s="13"/>
      <c r="C86" s="12"/>
      <c r="D86" s="10"/>
      <c r="E86" s="10" t="s">
        <v>57</v>
      </c>
      <c r="F86" s="10"/>
    </row>
    <row r="87" spans="4:6" ht="12" customHeight="1">
      <c r="D87" s="10"/>
      <c r="E87" s="10"/>
      <c r="F87" s="10"/>
    </row>
    <row r="88" spans="1:6" ht="9.75" customHeight="1">
      <c r="A88" s="13" t="s">
        <v>169</v>
      </c>
      <c r="B88" s="13"/>
      <c r="C88" s="12"/>
      <c r="D88" s="10"/>
      <c r="E88" s="10"/>
      <c r="F88" s="10"/>
    </row>
    <row r="89" spans="1:6" ht="9.75" customHeight="1">
      <c r="A89" s="13" t="s">
        <v>99</v>
      </c>
      <c r="B89" s="13"/>
      <c r="C89" s="12"/>
      <c r="D89" s="81"/>
      <c r="E89" s="81"/>
      <c r="F89" s="10"/>
    </row>
    <row r="90" spans="1:6" ht="16.5" customHeight="1">
      <c r="A90" s="13"/>
      <c r="B90" s="13"/>
      <c r="C90" s="82"/>
      <c r="D90" s="10" t="s">
        <v>57</v>
      </c>
      <c r="F90" s="34"/>
    </row>
    <row r="91" spans="1:6" ht="18" customHeight="1">
      <c r="A91" s="96" t="s">
        <v>170</v>
      </c>
      <c r="D91" s="33" t="s">
        <v>57</v>
      </c>
      <c r="E91" s="10"/>
      <c r="F91" s="35"/>
    </row>
    <row r="92" spans="4:6" ht="9.75" customHeight="1">
      <c r="D92" s="33" t="s">
        <v>57</v>
      </c>
      <c r="E92" s="10"/>
      <c r="F92" s="35"/>
    </row>
    <row r="93" spans="1:6" ht="9.75" customHeight="1">
      <c r="A93" s="28"/>
      <c r="B93" s="28"/>
      <c r="C93" s="65"/>
      <c r="D93" s="61"/>
      <c r="E93" s="62"/>
      <c r="F93" s="63"/>
    </row>
  </sheetData>
  <sheetProtection/>
  <printOptions/>
  <pageMargins left="0.7874015748031497" right="0.3937007874015748" top="0.3937007874015748" bottom="0.3937007874015748" header="0" footer="0"/>
  <pageSetup fitToWidth="2"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2013-03-05T05:35:46Z</cp:lastPrinted>
  <dcterms:created xsi:type="dcterms:W3CDTF">1999-06-18T11:49:53Z</dcterms:created>
  <dcterms:modified xsi:type="dcterms:W3CDTF">2013-04-16T09:29:19Z</dcterms:modified>
  <cp:category/>
  <cp:version/>
  <cp:contentType/>
  <cp:contentStatus/>
</cp:coreProperties>
</file>